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89" i="1"/>
  <c r="F17"/>
  <c r="F16" s="1"/>
  <c r="F12" s="1"/>
  <c r="H12"/>
  <c r="I12"/>
  <c r="J12"/>
  <c r="E12"/>
  <c r="G16"/>
  <c r="G12" s="1"/>
  <c r="H16"/>
  <c r="I16"/>
  <c r="J16"/>
  <c r="E16"/>
  <c r="F185"/>
  <c r="F184" s="1"/>
  <c r="F182" s="1"/>
  <c r="J184"/>
  <c r="I184"/>
  <c r="I182" s="1"/>
  <c r="I178" s="1"/>
  <c r="H184"/>
  <c r="G184"/>
  <c r="G182" s="1"/>
  <c r="E184"/>
  <c r="E182" s="1"/>
  <c r="E178" s="1"/>
  <c r="E169" s="1"/>
  <c r="F183"/>
  <c r="J182"/>
  <c r="H182"/>
  <c r="H178" s="1"/>
  <c r="F181"/>
  <c r="F180" s="1"/>
  <c r="F179" s="1"/>
  <c r="J180"/>
  <c r="J179" s="1"/>
  <c r="I180"/>
  <c r="H180"/>
  <c r="G180"/>
  <c r="G179" s="1"/>
  <c r="E180"/>
  <c r="I179"/>
  <c r="H179"/>
  <c r="E179"/>
  <c r="F177"/>
  <c r="J176"/>
  <c r="J174" s="1"/>
  <c r="J170" s="1"/>
  <c r="I176"/>
  <c r="H176"/>
  <c r="H174" s="1"/>
  <c r="H170" s="1"/>
  <c r="G176"/>
  <c r="F176"/>
  <c r="F174" s="1"/>
  <c r="F170" s="1"/>
  <c r="E176"/>
  <c r="F175"/>
  <c r="I174"/>
  <c r="I170" s="1"/>
  <c r="G174"/>
  <c r="G170" s="1"/>
  <c r="E174"/>
  <c r="E170" s="1"/>
  <c r="F173"/>
  <c r="J172"/>
  <c r="I172"/>
  <c r="H172"/>
  <c r="H171" s="1"/>
  <c r="G172"/>
  <c r="F172"/>
  <c r="E172"/>
  <c r="J171"/>
  <c r="I171"/>
  <c r="G171"/>
  <c r="F171"/>
  <c r="E171"/>
  <c r="F168"/>
  <c r="F167" s="1"/>
  <c r="F166" s="1"/>
  <c r="J167"/>
  <c r="I167"/>
  <c r="I166" s="1"/>
  <c r="H167"/>
  <c r="G167"/>
  <c r="E167"/>
  <c r="E166" s="1"/>
  <c r="J166"/>
  <c r="H166"/>
  <c r="G166"/>
  <c r="F165"/>
  <c r="J164"/>
  <c r="J163" s="1"/>
  <c r="I164"/>
  <c r="H164"/>
  <c r="G164"/>
  <c r="G163" s="1"/>
  <c r="F164"/>
  <c r="F163" s="1"/>
  <c r="E164"/>
  <c r="I163"/>
  <c r="H163"/>
  <c r="E163"/>
  <c r="F162"/>
  <c r="F161" s="1"/>
  <c r="F160" s="1"/>
  <c r="J161"/>
  <c r="I161"/>
  <c r="H161"/>
  <c r="H160" s="1"/>
  <c r="H159" s="1"/>
  <c r="H158" s="1"/>
  <c r="G161"/>
  <c r="G160" s="1"/>
  <c r="E161"/>
  <c r="J160"/>
  <c r="J159" s="1"/>
  <c r="J158" s="1"/>
  <c r="I160"/>
  <c r="I159" s="1"/>
  <c r="I158" s="1"/>
  <c r="E160"/>
  <c r="E159" s="1"/>
  <c r="F157"/>
  <c r="F155" s="1"/>
  <c r="F156"/>
  <c r="J155"/>
  <c r="I155"/>
  <c r="H155"/>
  <c r="G155"/>
  <c r="E155"/>
  <c r="F154"/>
  <c r="F152" s="1"/>
  <c r="F153"/>
  <c r="J152"/>
  <c r="I152"/>
  <c r="I148" s="1"/>
  <c r="H152"/>
  <c r="H148" s="1"/>
  <c r="G152"/>
  <c r="E152"/>
  <c r="E148" s="1"/>
  <c r="F151"/>
  <c r="F150"/>
  <c r="F149" s="1"/>
  <c r="J149"/>
  <c r="I149"/>
  <c r="H149"/>
  <c r="G149"/>
  <c r="E149"/>
  <c r="J148"/>
  <c r="G148"/>
  <c r="F147"/>
  <c r="J146"/>
  <c r="I146"/>
  <c r="H146"/>
  <c r="G146"/>
  <c r="F146"/>
  <c r="E146"/>
  <c r="F145"/>
  <c r="F143" s="1"/>
  <c r="J143"/>
  <c r="I143"/>
  <c r="H143"/>
  <c r="G143"/>
  <c r="E143"/>
  <c r="F142"/>
  <c r="F141"/>
  <c r="F140" s="1"/>
  <c r="F137" s="1"/>
  <c r="J140"/>
  <c r="I140"/>
  <c r="I137" s="1"/>
  <c r="H140"/>
  <c r="G140"/>
  <c r="E140"/>
  <c r="E137" s="1"/>
  <c r="F139"/>
  <c r="J138"/>
  <c r="I138"/>
  <c r="H138"/>
  <c r="H137" s="1"/>
  <c r="G138"/>
  <c r="G137" s="1"/>
  <c r="F138"/>
  <c r="E138"/>
  <c r="J137"/>
  <c r="F135"/>
  <c r="F134" s="1"/>
  <c r="J134"/>
  <c r="I134"/>
  <c r="H134"/>
  <c r="G134"/>
  <c r="E134"/>
  <c r="F133"/>
  <c r="J132"/>
  <c r="I132"/>
  <c r="H132"/>
  <c r="G132"/>
  <c r="F132"/>
  <c r="E132"/>
  <c r="F131"/>
  <c r="F130" s="1"/>
  <c r="J130"/>
  <c r="I130"/>
  <c r="I123" s="1"/>
  <c r="H130"/>
  <c r="G130"/>
  <c r="E130"/>
  <c r="F129"/>
  <c r="J128"/>
  <c r="I128"/>
  <c r="H128"/>
  <c r="G128"/>
  <c r="F128"/>
  <c r="E128"/>
  <c r="F127"/>
  <c r="F126" s="1"/>
  <c r="J126"/>
  <c r="I126"/>
  <c r="H126"/>
  <c r="G126"/>
  <c r="E126"/>
  <c r="E123" s="1"/>
  <c r="F125"/>
  <c r="J124"/>
  <c r="I124"/>
  <c r="H124"/>
  <c r="H123" s="1"/>
  <c r="G124"/>
  <c r="G123" s="1"/>
  <c r="F124"/>
  <c r="E124"/>
  <c r="J123"/>
  <c r="F122"/>
  <c r="F121"/>
  <c r="J120"/>
  <c r="I120"/>
  <c r="H120"/>
  <c r="G120"/>
  <c r="F120"/>
  <c r="E120"/>
  <c r="F119"/>
  <c r="F118"/>
  <c r="J117"/>
  <c r="J116" s="1"/>
  <c r="J115" s="1"/>
  <c r="I117"/>
  <c r="I116" s="1"/>
  <c r="I115" s="1"/>
  <c r="H117"/>
  <c r="G117"/>
  <c r="F117"/>
  <c r="F116" s="1"/>
  <c r="E117"/>
  <c r="E116" s="1"/>
  <c r="H116"/>
  <c r="G116"/>
  <c r="G115" s="1"/>
  <c r="F114"/>
  <c r="J113"/>
  <c r="I113"/>
  <c r="H113"/>
  <c r="H110" s="1"/>
  <c r="G113"/>
  <c r="F113"/>
  <c r="E113"/>
  <c r="F112"/>
  <c r="F111" s="1"/>
  <c r="F110" s="1"/>
  <c r="J111"/>
  <c r="J110" s="1"/>
  <c r="I111"/>
  <c r="H111"/>
  <c r="G111"/>
  <c r="G110" s="1"/>
  <c r="E111"/>
  <c r="I110"/>
  <c r="E110"/>
  <c r="F109"/>
  <c r="J108"/>
  <c r="I108"/>
  <c r="H108"/>
  <c r="H107" s="1"/>
  <c r="G108"/>
  <c r="G107" s="1"/>
  <c r="G106" s="1"/>
  <c r="F108"/>
  <c r="E108"/>
  <c r="J107"/>
  <c r="I107"/>
  <c r="I106" s="1"/>
  <c r="F107"/>
  <c r="E107"/>
  <c r="E106" s="1"/>
  <c r="F105"/>
  <c r="F103" s="1"/>
  <c r="F104"/>
  <c r="J103"/>
  <c r="I103"/>
  <c r="H103"/>
  <c r="G103"/>
  <c r="E103"/>
  <c r="F102"/>
  <c r="F100" s="1"/>
  <c r="F101"/>
  <c r="J100"/>
  <c r="J95" s="1"/>
  <c r="J94" s="1"/>
  <c r="I100"/>
  <c r="H100"/>
  <c r="G100"/>
  <c r="E100"/>
  <c r="F99"/>
  <c r="F96" s="1"/>
  <c r="F95" s="1"/>
  <c r="F94" s="1"/>
  <c r="F98"/>
  <c r="F97"/>
  <c r="J96"/>
  <c r="I96"/>
  <c r="I95" s="1"/>
  <c r="I94" s="1"/>
  <c r="H96"/>
  <c r="H95" s="1"/>
  <c r="H94" s="1"/>
  <c r="G96"/>
  <c r="E96"/>
  <c r="E95" s="1"/>
  <c r="E94" s="1"/>
  <c r="G95"/>
  <c r="G94" s="1"/>
  <c r="F93"/>
  <c r="J92"/>
  <c r="J90" s="1"/>
  <c r="I92"/>
  <c r="H92"/>
  <c r="H90" s="1"/>
  <c r="G92"/>
  <c r="F92"/>
  <c r="E92"/>
  <c r="F91"/>
  <c r="F90" s="1"/>
  <c r="I90"/>
  <c r="G90"/>
  <c r="E90"/>
  <c r="F89"/>
  <c r="J88"/>
  <c r="J86" s="1"/>
  <c r="J85" s="1"/>
  <c r="I88"/>
  <c r="H88"/>
  <c r="H86" s="1"/>
  <c r="H85" s="1"/>
  <c r="G88"/>
  <c r="F88"/>
  <c r="E88"/>
  <c r="F87"/>
  <c r="F86" s="1"/>
  <c r="F85" s="1"/>
  <c r="I86"/>
  <c r="I85" s="1"/>
  <c r="G86"/>
  <c r="E86"/>
  <c r="E85" s="1"/>
  <c r="G85"/>
  <c r="F84"/>
  <c r="F83"/>
  <c r="F81" s="1"/>
  <c r="F82"/>
  <c r="J81"/>
  <c r="I81"/>
  <c r="H81"/>
  <c r="H78" s="1"/>
  <c r="G81"/>
  <c r="E81"/>
  <c r="F80"/>
  <c r="F79" s="1"/>
  <c r="J79"/>
  <c r="J78" s="1"/>
  <c r="J77" s="1"/>
  <c r="I79"/>
  <c r="H79"/>
  <c r="G79"/>
  <c r="E79"/>
  <c r="I78"/>
  <c r="E78"/>
  <c r="E77" s="1"/>
  <c r="E75" s="1"/>
  <c r="E74" s="1"/>
  <c r="E71" s="1"/>
  <c r="E52" s="1"/>
  <c r="E51" s="1"/>
  <c r="F76"/>
  <c r="F75"/>
  <c r="F74" s="1"/>
  <c r="J74"/>
  <c r="I74"/>
  <c r="H74"/>
  <c r="G74"/>
  <c r="F73"/>
  <c r="F72"/>
  <c r="J71"/>
  <c r="I71"/>
  <c r="H71"/>
  <c r="G71"/>
  <c r="F70"/>
  <c r="F65" s="1"/>
  <c r="F69"/>
  <c r="F68"/>
  <c r="F67"/>
  <c r="F66"/>
  <c r="J65"/>
  <c r="I65"/>
  <c r="H65"/>
  <c r="G65"/>
  <c r="E65"/>
  <c r="F64"/>
  <c r="F63"/>
  <c r="F62"/>
  <c r="F61"/>
  <c r="F60"/>
  <c r="J59"/>
  <c r="I59"/>
  <c r="H59"/>
  <c r="G59"/>
  <c r="F59"/>
  <c r="E59"/>
  <c r="F58"/>
  <c r="F57" s="1"/>
  <c r="F53" s="1"/>
  <c r="J57"/>
  <c r="I57"/>
  <c r="I53" s="1"/>
  <c r="I52" s="1"/>
  <c r="I51" s="1"/>
  <c r="H57"/>
  <c r="G57"/>
  <c r="G53" s="1"/>
  <c r="G52" s="1"/>
  <c r="G51" s="1"/>
  <c r="E57"/>
  <c r="E53" s="1"/>
  <c r="F56"/>
  <c r="F55"/>
  <c r="F54"/>
  <c r="J53"/>
  <c r="J52" s="1"/>
  <c r="J51" s="1"/>
  <c r="H53"/>
  <c r="H52"/>
  <c r="H51" s="1"/>
  <c r="F50"/>
  <c r="F49" s="1"/>
  <c r="F48" s="1"/>
  <c r="J49"/>
  <c r="I49"/>
  <c r="I48" s="1"/>
  <c r="I33" s="1"/>
  <c r="I32" s="1"/>
  <c r="H49"/>
  <c r="H48" s="1"/>
  <c r="G49"/>
  <c r="E49"/>
  <c r="E48" s="1"/>
  <c r="E33" s="1"/>
  <c r="E32" s="1"/>
  <c r="J48"/>
  <c r="G48"/>
  <c r="G33" s="1"/>
  <c r="G32" s="1"/>
  <c r="F47"/>
  <c r="J46"/>
  <c r="J34" s="1"/>
  <c r="J33" s="1"/>
  <c r="J32" s="1"/>
  <c r="I46"/>
  <c r="H46"/>
  <c r="G46"/>
  <c r="F46"/>
  <c r="E46"/>
  <c r="F45"/>
  <c r="F44"/>
  <c r="F43"/>
  <c r="F42" s="1"/>
  <c r="J42"/>
  <c r="I42"/>
  <c r="H42"/>
  <c r="G42"/>
  <c r="F41"/>
  <c r="F40"/>
  <c r="F39"/>
  <c r="F38" s="1"/>
  <c r="J38"/>
  <c r="I38"/>
  <c r="H38"/>
  <c r="G38"/>
  <c r="E38"/>
  <c r="F37"/>
  <c r="F36"/>
  <c r="F34" s="1"/>
  <c r="F33" s="1"/>
  <c r="F32" s="1"/>
  <c r="F35"/>
  <c r="I34"/>
  <c r="H34"/>
  <c r="H33" s="1"/>
  <c r="H32" s="1"/>
  <c r="G34"/>
  <c r="E34"/>
  <c r="F31"/>
  <c r="F30"/>
  <c r="F29"/>
  <c r="F28"/>
  <c r="F27"/>
  <c r="F25" s="1"/>
  <c r="F26"/>
  <c r="J25"/>
  <c r="I25"/>
  <c r="H25"/>
  <c r="H11" s="1"/>
  <c r="H10" s="1"/>
  <c r="G25"/>
  <c r="E25"/>
  <c r="F23"/>
  <c r="F22"/>
  <c r="F21"/>
  <c r="F20"/>
  <c r="F19"/>
  <c r="F18" s="1"/>
  <c r="J18"/>
  <c r="I18"/>
  <c r="H18"/>
  <c r="G18"/>
  <c r="E18"/>
  <c r="F15"/>
  <c r="F14"/>
  <c r="F13"/>
  <c r="J11"/>
  <c r="J10" s="1"/>
  <c r="I11"/>
  <c r="I10" s="1"/>
  <c r="E11"/>
  <c r="E10" s="1"/>
  <c r="G78" l="1"/>
  <c r="G77" s="1"/>
  <c r="F78"/>
  <c r="F77" s="1"/>
  <c r="G11"/>
  <c r="G10" s="1"/>
  <c r="H186"/>
  <c r="F11"/>
  <c r="F10" s="1"/>
  <c r="F71"/>
  <c r="F52" s="1"/>
  <c r="F51" s="1"/>
  <c r="I77"/>
  <c r="J106"/>
  <c r="H106"/>
  <c r="H115"/>
  <c r="F148"/>
  <c r="E158"/>
  <c r="G159"/>
  <c r="G158" s="1"/>
  <c r="F159"/>
  <c r="F158" s="1"/>
  <c r="H169"/>
  <c r="G178"/>
  <c r="G169" s="1"/>
  <c r="F178"/>
  <c r="F169" s="1"/>
  <c r="I186"/>
  <c r="F106"/>
  <c r="F115"/>
  <c r="F123"/>
  <c r="I169"/>
  <c r="J186"/>
  <c r="H77"/>
  <c r="J178"/>
  <c r="J169" s="1"/>
  <c r="G186" l="1"/>
  <c r="G187"/>
  <c r="F186"/>
</calcChain>
</file>

<file path=xl/sharedStrings.xml><?xml version="1.0" encoding="utf-8"?>
<sst xmlns="http://schemas.openxmlformats.org/spreadsheetml/2006/main" count="201" uniqueCount="124">
  <si>
    <t>Plan zadań inwestycyjnych na rok 2017</t>
  </si>
  <si>
    <t>Rozdz.</t>
  </si>
  <si>
    <t>§*</t>
  </si>
  <si>
    <t>Planowane wydatki inwestycyjne wieloletnie przewidziane do realizacji w 2017 r.</t>
  </si>
  <si>
    <t>Planowane wydatki inwestycyjne roczne</t>
  </si>
  <si>
    <t>Nazwa zadania inwestycyjnego</t>
  </si>
  <si>
    <t>rok budżetowy 2017 (8+9+10+11)</t>
  </si>
  <si>
    <t>w tym źródła finansowania</t>
  </si>
  <si>
    <t>dochody własne j.s.t.</t>
  </si>
  <si>
    <t>kredyty
i pożyczki</t>
  </si>
  <si>
    <t>środki pochodzące
z innych  źródeł*</t>
  </si>
  <si>
    <t>środki wymienione
w art. 5 ust. 1 pkt 2 i 3 u.f.p.</t>
  </si>
  <si>
    <t>010</t>
  </si>
  <si>
    <t>ROLNICTWO I ŁOWIECTWO</t>
  </si>
  <si>
    <t>01010</t>
  </si>
  <si>
    <t>Infrastruktura wodociągowa i sanitacyjna wsi</t>
  </si>
  <si>
    <t xml:space="preserve">Wydatki inwestycyjne jednostek budzetowych </t>
  </si>
  <si>
    <r>
      <t xml:space="preserve">Projekt budowy sieci Tłokowo ( </t>
    </r>
    <r>
      <rPr>
        <sz val="6"/>
        <rFont val="Times New Roman"/>
        <family val="1"/>
        <charset val="238"/>
      </rPr>
      <t>do.p.Rosiak)</t>
    </r>
  </si>
  <si>
    <t xml:space="preserve">Wykonanie dokumentacji na budowę sieci wodociagowej Kol. J-ny-Krokowo </t>
  </si>
  <si>
    <r>
      <t xml:space="preserve">Budowa sieci wodociagowej Olszewnik - Tłokowo+PROJEKT ( </t>
    </r>
    <r>
      <rPr>
        <i/>
        <sz val="6"/>
        <rFont val="Times New Roman"/>
        <family val="1"/>
        <charset val="238"/>
      </rPr>
      <t xml:space="preserve"> p.Smagała, Zwierzchowski...)</t>
    </r>
  </si>
  <si>
    <t>Budowa sieci wodociągowej z przyłączami w Studziance II etap,PROW 63,63 %</t>
  </si>
  <si>
    <r>
      <t xml:space="preserve">Budowa sieci wodociągowej Modliny-Franknowo </t>
    </r>
    <r>
      <rPr>
        <sz val="9"/>
        <color rgb="FF7030A0"/>
        <rFont val="Times New Roman"/>
        <family val="1"/>
        <charset val="238"/>
      </rPr>
      <t xml:space="preserve"> I etapPROW 63,63%</t>
    </r>
  </si>
  <si>
    <t>Modernizacja Stacji Uzdatniania Wody w J-nach 380.000 zł netto,brutto 467.400, VAT 87.400 RPO 85%</t>
  </si>
  <si>
    <r>
      <t xml:space="preserve">Budowa sieci wodociągowej KALIS -Wilkiejmy,PROW 63,63%   </t>
    </r>
    <r>
      <rPr>
        <b/>
        <sz val="6"/>
        <rFont val="Times New Roman"/>
        <family val="1"/>
        <charset val="238"/>
      </rPr>
      <t>Rok 2016 wprowadzono  tylko w dz.900</t>
    </r>
  </si>
  <si>
    <t>budowa wodociagu Tłokowo Rosiak PROW 63,63%</t>
  </si>
  <si>
    <t>Budowa wodociagu Jny Kol.JnyProw 63,63%</t>
  </si>
  <si>
    <r>
      <t>Budowa sieci wodociągowej Modliny-Franknowo</t>
    </r>
    <r>
      <rPr>
        <sz val="9"/>
        <color rgb="FFFF0000"/>
        <rFont val="Times New Roman"/>
        <family val="1"/>
        <charset val="238"/>
      </rPr>
      <t xml:space="preserve"> I I etap PROW 63,63 %</t>
    </r>
  </si>
  <si>
    <t>600</t>
  </si>
  <si>
    <t>TRANSPORT I ŁĄCZNOŚĆ</t>
  </si>
  <si>
    <t>60016</t>
  </si>
  <si>
    <t>Drogi publiczne  gminne</t>
  </si>
  <si>
    <t xml:space="preserve">Przebudowa dróg gminnych wewnętrznych we Franknowie (objazd) SCHETYNÓWKA 50% </t>
  </si>
  <si>
    <t>Wykonanie projektu budowlanego na przebudowę ul. Parchimowicza i Barczewskiej</t>
  </si>
  <si>
    <t xml:space="preserve">Przebudowa drogi gminnej-ul. Łąkowa  </t>
  </si>
  <si>
    <t>Przebudowa drogi gminnej wewnętrznej we FRANKNOWIE dz. Nr 205</t>
  </si>
  <si>
    <t>Budowa i przebudowa drogi gminnej publicznej Franknowo-POLKAJMY Nr 163001N</t>
  </si>
  <si>
    <t>Budowa i przebudowa drogi gminnej publicznej Franknowo KRAMARZEWO 163001 N</t>
  </si>
  <si>
    <t>ZADANIA W RAMACH FUNDUSZU SOŁECKIEGO:</t>
  </si>
  <si>
    <t xml:space="preserve">Wydatki  na zakupy inwestycyjne  jednostek budżetowych  </t>
  </si>
  <si>
    <t>700</t>
  </si>
  <si>
    <t>GOSPODARKA MIESZKANIOWA</t>
  </si>
  <si>
    <t>70005</t>
  </si>
  <si>
    <t>Gospodarka gruntami i nieruchomościami</t>
  </si>
  <si>
    <t xml:space="preserve">Rozbiórka budynków  w Lekitach i Franknowie oraz budynku b.kina Warmia J-ny </t>
  </si>
  <si>
    <t>Utwardzenie i zagospodarowanie terenu zielonego na Placu Zamkowym z przeznaczeniem na miejsca postojowe ( przed budynkiem Plac Zamkowy 5) po uzyskaniu zgody konserwatora</t>
  </si>
  <si>
    <t>Wykonanie inwentaryzacji budowlanej  budynku Kajki 20 RPO 85 %</t>
  </si>
  <si>
    <t xml:space="preserve">Budowa przystanku PKS J-ny z projektem i dokumentacją konserwator ską   Małe projektyPROW 63,63% </t>
  </si>
  <si>
    <t xml:space="preserve">Utwardzenie ścieżki od ul. Kasprowicza do mostku na rzece Symsarna  (Małe projekty ) PROW 63,63 % </t>
  </si>
  <si>
    <t xml:space="preserve">Wykonanie placu zabaw na działce nad rzeką Symsarna(Małe Projekty)   PROW 63,63 % </t>
  </si>
  <si>
    <t>Wykonanie siłowni zewnętrznej na placu przy fosie ( Małe projekty)  PROW 63,63 %</t>
  </si>
  <si>
    <t>6060</t>
  </si>
  <si>
    <t>wybudowanie obiektów małej architektury</t>
  </si>
  <si>
    <t>Wykup nieruchomosci</t>
  </si>
  <si>
    <t>750</t>
  </si>
  <si>
    <t xml:space="preserve">ADMINISTRACJA PUBLICZNA </t>
  </si>
  <si>
    <t>75023</t>
  </si>
  <si>
    <t xml:space="preserve">Urząd Miejski </t>
  </si>
  <si>
    <t xml:space="preserve">Wydatki inwestycyjne jednostek budżetowych </t>
  </si>
  <si>
    <t>Dokumentacja konserwatorska odtworzenia pierwotnej elewacji budynku UM i PIWNIC zamkowych 50.000 zł 2017r- roboty budowlane 1 mln zl rok 2019 z RPO 63,63 %</t>
  </si>
  <si>
    <t>Program -ewidencja dróg</t>
  </si>
  <si>
    <t>Program - ewidencja zabytków</t>
  </si>
  <si>
    <t>Zakup komputerów</t>
  </si>
  <si>
    <t>Pozostała działalność</t>
  </si>
  <si>
    <t>Wykonanie trwałego   rysu historycznego  na  tablicy  sołectwo  Tłokowo</t>
  </si>
  <si>
    <t>BEZPIECZEŃSTWO PUBLICZNE I OCHRONA P.POŻ</t>
  </si>
  <si>
    <t>Ochotnicze straże pożarne</t>
  </si>
  <si>
    <t>6050</t>
  </si>
  <si>
    <t>Budowa bazy lokalowej dla OSP Jeziorany</t>
  </si>
  <si>
    <t>Rozbudowa bazy lokalowej dla OSP Radostowo</t>
  </si>
  <si>
    <t>Rozbudowa bazy lokalowej dla OSP Derc</t>
  </si>
  <si>
    <t>Wydatki inwestycyjne jednostek budżetowych</t>
  </si>
  <si>
    <t>Rozbudowa bazy lokalowej dla OSP J-ny + projekt RPO 85 %</t>
  </si>
  <si>
    <t>801</t>
  </si>
  <si>
    <t xml:space="preserve">OŚWIATA I WYCHOWANIE </t>
  </si>
  <si>
    <t>80104</t>
  </si>
  <si>
    <t>Przedszkola</t>
  </si>
  <si>
    <t xml:space="preserve">Wydatki na zakupy inwestycyjne </t>
  </si>
  <si>
    <t xml:space="preserve"> wykonanie placu zabaw</t>
  </si>
  <si>
    <t>Gimnazja</t>
  </si>
  <si>
    <t xml:space="preserve">Wydatki inwestycyjne </t>
  </si>
  <si>
    <t xml:space="preserve">Adaptacja lokalu mieszkalnego na sale szkolne w Zespole Szkół w J-nach  RPO 85 % </t>
  </si>
  <si>
    <t>900</t>
  </si>
  <si>
    <t>GOSPODARKA KOMUNALNA I OCHRONA ŚRODOWISKA</t>
  </si>
  <si>
    <t>90001</t>
  </si>
  <si>
    <t>Gospodarka ściekowa i ochrona wód</t>
  </si>
  <si>
    <t>6057</t>
  </si>
  <si>
    <t>Budowa kanalizacji sanitarnej wyk razem z siecią  wodociągową  KALIS-Wilkiejmy RPO  63,63 %%</t>
  </si>
  <si>
    <t>6059</t>
  </si>
  <si>
    <t>Gospodarka odpadami</t>
  </si>
  <si>
    <t>PSZOK</t>
  </si>
  <si>
    <t>Punkt Selektywnej Zbiórki Odpadów komunalnych</t>
  </si>
  <si>
    <t>Wydatki inwestycyjne jednostek budżet</t>
  </si>
  <si>
    <t>Wydatki na zakupy inwestycyjne</t>
  </si>
  <si>
    <t xml:space="preserve">Oświetlenie uliczne </t>
  </si>
  <si>
    <t>Wydatki na zakupy inwestycyjne jednostek budżetowych</t>
  </si>
  <si>
    <t xml:space="preserve">Budowa oświetlenia LED z detektorem ruchu ul.Kasztanowa i Polna ( projekt 2016) </t>
  </si>
  <si>
    <t xml:space="preserve">Modernizacja oświetlenia ulicznego w J-nach wymiana zegarów, wymiana zabezpieczeń LGD 85 % </t>
  </si>
  <si>
    <t xml:space="preserve">Projek budowy oświetlenia LED z detektorem  ruchu ul.Parchimowicza 9.000,budowa planowana w 2018r. RPO 85 % </t>
  </si>
  <si>
    <t xml:space="preserve">Zakupy inwestycyjne </t>
  </si>
  <si>
    <t>Wdrożenie programu NEKROPOLIS</t>
  </si>
  <si>
    <t>Odbudowa muru wokół cmentarza</t>
  </si>
  <si>
    <t xml:space="preserve">Odbudowa muru wokół cmentarza  RPO 85 % </t>
  </si>
  <si>
    <t>Budowa alejek na cmentarzu komunalnym RPO 85 %</t>
  </si>
  <si>
    <t>KULTURA I OCHRONA DZIEDZICTWA NARODOWEGO</t>
  </si>
  <si>
    <t>Domy i ośrodki kultury świetlice i kluby</t>
  </si>
  <si>
    <t xml:space="preserve">Pozostała działalność </t>
  </si>
  <si>
    <t>Zakup ciagnika</t>
  </si>
  <si>
    <t>926</t>
  </si>
  <si>
    <t>KULTURA FIZYCZNA I SPORT</t>
  </si>
  <si>
    <t>92601</t>
  </si>
  <si>
    <t>Obiekty sportowe</t>
  </si>
  <si>
    <t>92695</t>
  </si>
  <si>
    <t>Zakup szafy chłodniczej  OSIR</t>
  </si>
  <si>
    <t>RAZEM</t>
  </si>
  <si>
    <t xml:space="preserve">Ogółem inwestycje wieloletnie i jednoroczne </t>
  </si>
  <si>
    <t xml:space="preserve">FUNdusz Sołecki </t>
  </si>
  <si>
    <t>Razem żródła pokrycia inwestycji jednorocznych 2017</t>
  </si>
  <si>
    <t>WYDATKI W RAMACH FUNDUSZU SOŁECKIEGO:</t>
  </si>
  <si>
    <t xml:space="preserve">  w tym : Wykonanie przyłącza wodociagowego w Zardenikach do świetlicy</t>
  </si>
  <si>
    <t>Budowa obiektów małej architektury( kaplicz ki) Franknowo- Wielewo  i przy ul. Barczew skiej  po 5.000 zł , w tym 2000 materiały</t>
  </si>
  <si>
    <t xml:space="preserve">Kontynuowane </t>
  </si>
  <si>
    <t>Nowe</t>
  </si>
  <si>
    <t xml:space="preserve">Modernizacja przepompowni scieków Wójtówko 68.500netto, 85.000 brutto, VAT 19.500 RPO 85 % </t>
  </si>
  <si>
    <r>
      <t xml:space="preserve">   Zał. Nr</t>
    </r>
    <r>
      <rPr>
        <b/>
        <sz val="11"/>
        <color theme="1"/>
        <rFont val="Calibri"/>
        <family val="2"/>
        <charset val="238"/>
        <scheme val="minor"/>
      </rPr>
      <t xml:space="preserve"> 3</t>
    </r>
    <r>
      <rPr>
        <sz val="11"/>
        <color theme="1"/>
        <rFont val="Calibri"/>
        <family val="2"/>
        <charset val="238"/>
        <scheme val="minor"/>
      </rPr>
      <t xml:space="preserve"> do Uchwały Rady Miejskiej w Jezioranach NrXXVI/ 188/17 z dnia 18.03.2017W sprawie zmian w budżecie gminy na 2017r.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</si>
</sst>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sz val="6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6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b/>
      <sz val="6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 CE"/>
      <charset val="238"/>
    </font>
    <font>
      <b/>
      <i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1" fontId="0" fillId="0" borderId="0" xfId="0" applyNumberFormat="1"/>
    <xf numFmtId="0" fontId="1" fillId="0" borderId="0" xfId="0" applyFont="1"/>
    <xf numFmtId="0" fontId="3" fillId="2" borderId="1" xfId="1" applyFont="1" applyFill="1" applyBorder="1" applyAlignment="1">
      <alignment vertical="top"/>
    </xf>
    <xf numFmtId="1" fontId="3" fillId="2" borderId="1" xfId="1" applyNumberFormat="1" applyFont="1" applyFill="1" applyBorder="1" applyAlignment="1">
      <alignment vertical="top"/>
    </xf>
    <xf numFmtId="0" fontId="3" fillId="2" borderId="1" xfId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2" borderId="4" xfId="1" applyFont="1" applyFill="1" applyBorder="1" applyAlignment="1">
      <alignment vertical="top" wrapText="1"/>
    </xf>
    <xf numFmtId="0" fontId="3" fillId="2" borderId="5" xfId="1" applyFont="1" applyFill="1" applyBorder="1" applyAlignment="1">
      <alignment vertical="top"/>
    </xf>
    <xf numFmtId="1" fontId="3" fillId="2" borderId="5" xfId="1" applyNumberFormat="1" applyFont="1" applyFill="1" applyBorder="1" applyAlignment="1">
      <alignment vertical="top"/>
    </xf>
    <xf numFmtId="0" fontId="3" fillId="2" borderId="5" xfId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1" fontId="4" fillId="0" borderId="7" xfId="1" applyNumberFormat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 wrapText="1"/>
    </xf>
    <xf numFmtId="49" fontId="3" fillId="0" borderId="7" xfId="1" applyNumberFormat="1" applyFont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 wrapText="1"/>
    </xf>
    <xf numFmtId="4" fontId="3" fillId="0" borderId="7" xfId="1" applyNumberFormat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wrapText="1"/>
    </xf>
    <xf numFmtId="1" fontId="4" fillId="0" borderId="1" xfId="1" applyNumberFormat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4" fontId="4" fillId="0" borderId="7" xfId="1" applyNumberFormat="1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" fontId="3" fillId="0" borderId="7" xfId="1" applyNumberFormat="1" applyFont="1" applyBorder="1" applyAlignment="1">
      <alignment horizontal="left" vertical="top"/>
    </xf>
    <xf numFmtId="1" fontId="3" fillId="0" borderId="8" xfId="1" applyNumberFormat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 wrapText="1"/>
    </xf>
    <xf numFmtId="1" fontId="3" fillId="0" borderId="8" xfId="1" applyNumberFormat="1" applyFont="1" applyBorder="1" applyAlignment="1">
      <alignment vertical="top"/>
    </xf>
    <xf numFmtId="1" fontId="5" fillId="0" borderId="8" xfId="1" applyNumberFormat="1" applyFont="1" applyBorder="1" applyAlignment="1">
      <alignment vertical="top"/>
    </xf>
    <xf numFmtId="4" fontId="5" fillId="0" borderId="7" xfId="1" applyNumberFormat="1" applyFont="1" applyBorder="1" applyAlignment="1">
      <alignment horizontal="left" vertical="top"/>
    </xf>
    <xf numFmtId="0" fontId="13" fillId="0" borderId="7" xfId="0" applyFont="1" applyBorder="1" applyAlignment="1">
      <alignment wrapText="1"/>
    </xf>
    <xf numFmtId="0" fontId="4" fillId="0" borderId="7" xfId="0" applyFont="1" applyBorder="1" applyAlignment="1">
      <alignment vertical="top" wrapText="1"/>
    </xf>
    <xf numFmtId="1" fontId="5" fillId="0" borderId="8" xfId="1" applyNumberFormat="1" applyFont="1" applyBorder="1" applyAlignment="1">
      <alignment horizontal="left" vertical="top"/>
    </xf>
    <xf numFmtId="49" fontId="3" fillId="0" borderId="8" xfId="1" applyNumberFormat="1" applyFont="1" applyBorder="1" applyAlignment="1">
      <alignment horizontal="left" vertical="top"/>
    </xf>
    <xf numFmtId="4" fontId="3" fillId="0" borderId="6" xfId="1" applyNumberFormat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4" fontId="3" fillId="0" borderId="5" xfId="1" applyNumberFormat="1" applyFont="1" applyBorder="1" applyAlignment="1">
      <alignment horizontal="left" vertical="top"/>
    </xf>
    <xf numFmtId="0" fontId="14" fillId="0" borderId="7" xfId="0" applyFont="1" applyBorder="1" applyAlignment="1">
      <alignment vertical="top" wrapText="1"/>
    </xf>
    <xf numFmtId="1" fontId="4" fillId="0" borderId="8" xfId="1" applyNumberFormat="1" applyFont="1" applyBorder="1" applyAlignment="1">
      <alignment horizontal="left" vertical="top"/>
    </xf>
    <xf numFmtId="0" fontId="5" fillId="0" borderId="7" xfId="0" applyFont="1" applyBorder="1" applyAlignment="1">
      <alignment vertical="top" wrapText="1"/>
    </xf>
    <xf numFmtId="4" fontId="4" fillId="0" borderId="7" xfId="1" applyNumberFormat="1" applyFont="1" applyBorder="1" applyAlignment="1">
      <alignment horizontal="left" vertical="top" wrapText="1"/>
    </xf>
    <xf numFmtId="0" fontId="16" fillId="0" borderId="8" xfId="0" applyFont="1" applyBorder="1" applyAlignment="1">
      <alignment vertical="top"/>
    </xf>
    <xf numFmtId="0" fontId="17" fillId="0" borderId="7" xfId="1" applyFont="1" applyBorder="1" applyAlignment="1">
      <alignment vertical="top" wrapText="1"/>
    </xf>
    <xf numFmtId="0" fontId="14" fillId="0" borderId="8" xfId="0" applyFont="1" applyBorder="1" applyAlignment="1">
      <alignment vertical="top"/>
    </xf>
    <xf numFmtId="0" fontId="9" fillId="0" borderId="7" xfId="1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49" fontId="3" fillId="0" borderId="10" xfId="1" applyNumberFormat="1" applyFont="1" applyBorder="1" applyAlignment="1">
      <alignment horizontal="left" vertical="top"/>
    </xf>
    <xf numFmtId="1" fontId="3" fillId="0" borderId="10" xfId="1" applyNumberFormat="1" applyFont="1" applyBorder="1" applyAlignment="1">
      <alignment horizontal="left" vertical="top"/>
    </xf>
    <xf numFmtId="1" fontId="3" fillId="0" borderId="5" xfId="1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1" fontId="3" fillId="0" borderId="7" xfId="1" applyNumberFormat="1" applyFont="1" applyBorder="1" applyAlignment="1">
      <alignment vertical="top"/>
    </xf>
    <xf numFmtId="0" fontId="16" fillId="0" borderId="7" xfId="0" applyFont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49" fontId="17" fillId="0" borderId="10" xfId="1" applyNumberFormat="1" applyFont="1" applyBorder="1" applyAlignment="1">
      <alignment horizontal="left" vertical="top"/>
    </xf>
    <xf numFmtId="4" fontId="14" fillId="0" borderId="7" xfId="0" applyNumberFormat="1" applyFont="1" applyBorder="1"/>
    <xf numFmtId="49" fontId="3" fillId="0" borderId="5" xfId="1" applyNumberFormat="1" applyFont="1" applyBorder="1" applyAlignment="1">
      <alignment horizontal="left" vertical="top"/>
    </xf>
    <xf numFmtId="1" fontId="3" fillId="0" borderId="5" xfId="1" applyNumberFormat="1" applyFont="1" applyBorder="1" applyAlignment="1">
      <alignment horizontal="left" vertical="top"/>
    </xf>
    <xf numFmtId="0" fontId="3" fillId="0" borderId="7" xfId="0" applyFont="1" applyBorder="1"/>
    <xf numFmtId="4" fontId="16" fillId="0" borderId="7" xfId="0" applyNumberFormat="1" applyFont="1" applyBorder="1"/>
    <xf numFmtId="1" fontId="4" fillId="0" borderId="5" xfId="1" applyNumberFormat="1" applyFont="1" applyBorder="1" applyAlignment="1">
      <alignment vertical="top"/>
    </xf>
    <xf numFmtId="0" fontId="4" fillId="0" borderId="7" xfId="0" applyFont="1" applyBorder="1"/>
    <xf numFmtId="4" fontId="4" fillId="0" borderId="7" xfId="0" applyNumberFormat="1" applyFont="1" applyBorder="1"/>
    <xf numFmtId="0" fontId="15" fillId="0" borderId="5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0" fillId="0" borderId="8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49" fontId="3" fillId="0" borderId="9" xfId="1" applyNumberFormat="1" applyFont="1" applyBorder="1" applyAlignment="1">
      <alignment horizontal="left" vertical="top"/>
    </xf>
    <xf numFmtId="0" fontId="4" fillId="0" borderId="7" xfId="1" applyFont="1" applyFill="1" applyBorder="1" applyAlignment="1">
      <alignment horizontal="left" vertical="top" wrapText="1"/>
    </xf>
    <xf numFmtId="49" fontId="3" fillId="0" borderId="9" xfId="1" applyNumberFormat="1" applyFont="1" applyBorder="1" applyAlignment="1">
      <alignment vertical="top"/>
    </xf>
    <xf numFmtId="49" fontId="3" fillId="0" borderId="5" xfId="1" applyNumberFormat="1" applyFont="1" applyBorder="1" applyAlignment="1">
      <alignment vertical="top"/>
    </xf>
    <xf numFmtId="1" fontId="3" fillId="0" borderId="0" xfId="1" applyNumberFormat="1" applyFont="1" applyBorder="1" applyAlignment="1">
      <alignment horizontal="left" vertical="top"/>
    </xf>
    <xf numFmtId="1" fontId="14" fillId="0" borderId="0" xfId="0" applyNumberFormat="1" applyFont="1" applyAlignment="1">
      <alignment vertical="top"/>
    </xf>
    <xf numFmtId="0" fontId="9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1" fontId="3" fillId="0" borderId="7" xfId="0" applyNumberFormat="1" applyFont="1" applyBorder="1" applyAlignment="1">
      <alignment horizontal="left" vertical="top"/>
    </xf>
    <xf numFmtId="4" fontId="3" fillId="0" borderId="7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4" fillId="0" borderId="5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4" fontId="22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4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top"/>
    </xf>
    <xf numFmtId="1" fontId="7" fillId="0" borderId="7" xfId="1" applyNumberFormat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 wrapText="1"/>
    </xf>
    <xf numFmtId="0" fontId="27" fillId="0" borderId="8" xfId="0" applyFont="1" applyBorder="1" applyAlignment="1">
      <alignment vertical="top"/>
    </xf>
    <xf numFmtId="0" fontId="28" fillId="0" borderId="7" xfId="0" applyFont="1" applyBorder="1" applyAlignment="1">
      <alignment vertical="top"/>
    </xf>
    <xf numFmtId="0" fontId="15" fillId="0" borderId="0" xfId="0" applyFont="1" applyAlignment="1">
      <alignment horizontal="center"/>
    </xf>
    <xf numFmtId="4" fontId="18" fillId="0" borderId="0" xfId="0" applyNumberFormat="1" applyFont="1" applyBorder="1" applyAlignment="1">
      <alignment horizontal="center" vertical="top"/>
    </xf>
    <xf numFmtId="4" fontId="15" fillId="0" borderId="0" xfId="0" applyNumberFormat="1" applyFont="1" applyBorder="1" applyAlignment="1">
      <alignment vertical="top"/>
    </xf>
    <xf numFmtId="4" fontId="15" fillId="0" borderId="0" xfId="0" applyNumberFormat="1" applyFont="1"/>
    <xf numFmtId="0" fontId="0" fillId="0" borderId="0" xfId="0" applyAlignment="1">
      <alignment horizontal="center" wrapText="1"/>
    </xf>
    <xf numFmtId="0" fontId="3" fillId="2" borderId="1" xfId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2" borderId="2" xfId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49" fontId="3" fillId="0" borderId="5" xfId="1" applyNumberFormat="1" applyFont="1" applyBorder="1" applyAlignment="1">
      <alignment horizontal="left" vertical="top"/>
    </xf>
    <xf numFmtId="1" fontId="4" fillId="0" borderId="1" xfId="1" applyNumberFormat="1" applyFont="1" applyBorder="1" applyAlignment="1">
      <alignment horizontal="left" vertical="top"/>
    </xf>
    <xf numFmtId="1" fontId="4" fillId="0" borderId="5" xfId="1" applyNumberFormat="1" applyFont="1" applyBorder="1" applyAlignment="1">
      <alignment horizontal="left" vertical="top"/>
    </xf>
    <xf numFmtId="49" fontId="3" fillId="0" borderId="1" xfId="1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49" fontId="3" fillId="0" borderId="9" xfId="1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49" fontId="3" fillId="0" borderId="5" xfId="1" applyNumberFormat="1" applyFont="1" applyBorder="1" applyAlignment="1">
      <alignment vertical="top"/>
    </xf>
    <xf numFmtId="0" fontId="25" fillId="0" borderId="5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4" fontId="21" fillId="0" borderId="7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6" fillId="0" borderId="9" xfId="0" applyFont="1" applyBorder="1" applyAlignment="1">
      <alignment vertical="top"/>
    </xf>
    <xf numFmtId="49" fontId="3" fillId="0" borderId="9" xfId="1" applyNumberFormat="1" applyFont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4" fontId="22" fillId="0" borderId="2" xfId="0" applyNumberFormat="1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0" fillId="0" borderId="9" xfId="0" applyBorder="1" applyAlignment="1">
      <alignment vertical="top"/>
    </xf>
    <xf numFmtId="0" fontId="19" fillId="0" borderId="9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1" fontId="4" fillId="0" borderId="5" xfId="1" applyNumberFormat="1" applyFont="1" applyBorder="1" applyAlignment="1">
      <alignment vertical="top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90"/>
  <sheetViews>
    <sheetView tabSelected="1" view="pageLayout" zoomScaleNormal="100" workbookViewId="0">
      <selection activeCell="A3" sqref="A3:J4"/>
    </sheetView>
  </sheetViews>
  <sheetFormatPr defaultRowHeight="15"/>
  <cols>
    <col min="1" max="1" width="3.85546875" customWidth="1"/>
    <col min="2" max="2" width="5.140625" customWidth="1"/>
    <col min="3" max="3" width="5" customWidth="1"/>
    <col min="4" max="4" width="31.7109375" customWidth="1"/>
    <col min="5" max="5" width="8" customWidth="1"/>
    <col min="6" max="6" width="10.5703125" customWidth="1"/>
    <col min="8" max="8" width="10.5703125" customWidth="1"/>
    <col min="10" max="10" width="11.140625" customWidth="1"/>
  </cols>
  <sheetData>
    <row r="3" spans="1:10">
      <c r="A3" s="96" t="s">
        <v>123</v>
      </c>
      <c r="B3" s="96"/>
      <c r="C3" s="96"/>
      <c r="D3" s="96"/>
      <c r="E3" s="96"/>
      <c r="F3" s="96"/>
      <c r="G3" s="96"/>
      <c r="H3" s="96"/>
      <c r="I3" s="96"/>
      <c r="J3" s="96"/>
    </row>
    <row r="4" spans="1:10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>
      <c r="C5" s="1"/>
      <c r="D5" s="2" t="s">
        <v>0</v>
      </c>
    </row>
    <row r="6" spans="1:10" ht="42">
      <c r="A6" s="3"/>
      <c r="B6" s="3" t="s">
        <v>1</v>
      </c>
      <c r="C6" s="4" t="s">
        <v>2</v>
      </c>
      <c r="D6" s="5"/>
      <c r="E6" s="97" t="s">
        <v>3</v>
      </c>
      <c r="F6" s="6" t="s">
        <v>4</v>
      </c>
      <c r="G6" s="7"/>
      <c r="H6" s="7"/>
      <c r="I6" s="7"/>
      <c r="J6" s="8"/>
    </row>
    <row r="7" spans="1:10" ht="42">
      <c r="A7" s="9"/>
      <c r="B7" s="9"/>
      <c r="C7" s="10"/>
      <c r="D7" s="11" t="s">
        <v>5</v>
      </c>
      <c r="E7" s="98"/>
      <c r="F7" s="12" t="s">
        <v>6</v>
      </c>
      <c r="G7" s="100" t="s">
        <v>7</v>
      </c>
      <c r="H7" s="101"/>
      <c r="I7" s="101"/>
      <c r="J7" s="102"/>
    </row>
    <row r="8" spans="1:10" ht="42.75" customHeight="1">
      <c r="A8" s="9"/>
      <c r="B8" s="9"/>
      <c r="C8" s="10"/>
      <c r="D8" s="11"/>
      <c r="E8" s="99"/>
      <c r="F8" s="11"/>
      <c r="G8" s="12" t="s">
        <v>8</v>
      </c>
      <c r="H8" s="12" t="s">
        <v>9</v>
      </c>
      <c r="I8" s="12" t="s">
        <v>10</v>
      </c>
      <c r="J8" s="12" t="s">
        <v>11</v>
      </c>
    </row>
    <row r="9" spans="1:10">
      <c r="A9" s="87">
        <v>2</v>
      </c>
      <c r="B9" s="87">
        <v>3</v>
      </c>
      <c r="C9" s="88">
        <v>4</v>
      </c>
      <c r="D9" s="89">
        <v>5</v>
      </c>
      <c r="E9" s="87">
        <v>6</v>
      </c>
      <c r="F9" s="87">
        <v>7</v>
      </c>
      <c r="G9" s="87">
        <v>8</v>
      </c>
      <c r="H9" s="87">
        <v>9</v>
      </c>
      <c r="I9" s="87">
        <v>10</v>
      </c>
      <c r="J9" s="87">
        <v>11</v>
      </c>
    </row>
    <row r="10" spans="1:10" ht="17.25" customHeight="1">
      <c r="A10" s="103" t="s">
        <v>12</v>
      </c>
      <c r="B10" s="15"/>
      <c r="C10" s="13"/>
      <c r="D10" s="16" t="s">
        <v>13</v>
      </c>
      <c r="E10" s="17">
        <f>E11</f>
        <v>0</v>
      </c>
      <c r="F10" s="17">
        <f t="shared" ref="F10:J10" si="0">F11</f>
        <v>2133877.44</v>
      </c>
      <c r="G10" s="17">
        <f t="shared" si="0"/>
        <v>87353</v>
      </c>
      <c r="H10" s="17">
        <f t="shared" si="0"/>
        <v>722970.44</v>
      </c>
      <c r="I10" s="17">
        <f t="shared" si="0"/>
        <v>0</v>
      </c>
      <c r="J10" s="17">
        <f t="shared" si="0"/>
        <v>1323554</v>
      </c>
    </row>
    <row r="11" spans="1:10" ht="23.25" customHeight="1">
      <c r="A11" s="104"/>
      <c r="B11" s="103" t="s">
        <v>14</v>
      </c>
      <c r="C11" s="13"/>
      <c r="D11" s="18" t="s">
        <v>15</v>
      </c>
      <c r="E11" s="17">
        <f t="shared" ref="E11:J11" si="1">E25+E18+E12</f>
        <v>0</v>
      </c>
      <c r="F11" s="17">
        <f t="shared" si="1"/>
        <v>2133877.44</v>
      </c>
      <c r="G11" s="17">
        <f t="shared" si="1"/>
        <v>87353</v>
      </c>
      <c r="H11" s="17">
        <f t="shared" si="1"/>
        <v>722970.44</v>
      </c>
      <c r="I11" s="17">
        <f t="shared" si="1"/>
        <v>0</v>
      </c>
      <c r="J11" s="17">
        <f t="shared" si="1"/>
        <v>1323554</v>
      </c>
    </row>
    <row r="12" spans="1:10" ht="16.5" customHeight="1">
      <c r="A12" s="104"/>
      <c r="B12" s="105"/>
      <c r="C12" s="19">
        <v>6050</v>
      </c>
      <c r="D12" s="20" t="s">
        <v>16</v>
      </c>
      <c r="E12" s="17">
        <f>E16+E15+E14+E13</f>
        <v>0</v>
      </c>
      <c r="F12" s="17">
        <f t="shared" ref="F12:J12" si="2">F16+F15+F14+F13</f>
        <v>102353</v>
      </c>
      <c r="G12" s="17">
        <f t="shared" si="2"/>
        <v>87353</v>
      </c>
      <c r="H12" s="17">
        <f t="shared" si="2"/>
        <v>15000</v>
      </c>
      <c r="I12" s="17">
        <f t="shared" si="2"/>
        <v>0</v>
      </c>
      <c r="J12" s="17">
        <f t="shared" si="2"/>
        <v>0</v>
      </c>
    </row>
    <row r="13" spans="1:10" ht="13.5" customHeight="1">
      <c r="A13" s="104"/>
      <c r="B13" s="105"/>
      <c r="C13" s="19"/>
      <c r="D13" s="20" t="s">
        <v>17</v>
      </c>
      <c r="E13" s="17"/>
      <c r="F13" s="17">
        <f>G13+H13+I13+J13+K13</f>
        <v>71000</v>
      </c>
      <c r="G13" s="17">
        <v>71000</v>
      </c>
      <c r="H13" s="17"/>
      <c r="I13" s="17"/>
      <c r="J13" s="17"/>
    </row>
    <row r="14" spans="1:10" ht="21.75" customHeight="1">
      <c r="A14" s="104"/>
      <c r="B14" s="105"/>
      <c r="C14" s="19"/>
      <c r="D14" s="20" t="s">
        <v>18</v>
      </c>
      <c r="E14" s="17"/>
      <c r="F14" s="17">
        <f>G14+H14+I14+J14</f>
        <v>15000</v>
      </c>
      <c r="G14" s="17">
        <v>15000</v>
      </c>
      <c r="H14" s="17"/>
      <c r="I14" s="17"/>
      <c r="J14" s="17"/>
    </row>
    <row r="15" spans="1:10" ht="24.75" customHeight="1">
      <c r="A15" s="104"/>
      <c r="B15" s="105"/>
      <c r="C15" s="19"/>
      <c r="D15" s="21" t="s">
        <v>19</v>
      </c>
      <c r="E15" s="17"/>
      <c r="F15" s="17">
        <f>G15+H15+I15+J15</f>
        <v>15000</v>
      </c>
      <c r="G15" s="17"/>
      <c r="H15" s="17">
        <v>15000</v>
      </c>
      <c r="I15" s="17"/>
      <c r="J15" s="17"/>
    </row>
    <row r="16" spans="1:10" ht="24" customHeight="1">
      <c r="A16" s="104"/>
      <c r="B16" s="105"/>
      <c r="C16" s="19"/>
      <c r="D16" s="86" t="s">
        <v>117</v>
      </c>
      <c r="E16" s="17">
        <f>E17</f>
        <v>0</v>
      </c>
      <c r="F16" s="17">
        <f t="shared" ref="F16:J16" si="3">F17</f>
        <v>1353</v>
      </c>
      <c r="G16" s="17">
        <f t="shared" si="3"/>
        <v>1353</v>
      </c>
      <c r="H16" s="17">
        <f t="shared" si="3"/>
        <v>0</v>
      </c>
      <c r="I16" s="17">
        <f t="shared" si="3"/>
        <v>0</v>
      </c>
      <c r="J16" s="17">
        <f t="shared" si="3"/>
        <v>0</v>
      </c>
    </row>
    <row r="17" spans="1:10" ht="23.25" customHeight="1">
      <c r="A17" s="104"/>
      <c r="B17" s="105"/>
      <c r="C17" s="19"/>
      <c r="D17" s="21" t="s">
        <v>118</v>
      </c>
      <c r="E17" s="17"/>
      <c r="F17" s="23">
        <f>G17+H17+I17+J17</f>
        <v>1353</v>
      </c>
      <c r="G17" s="23">
        <v>1353</v>
      </c>
      <c r="H17" s="17"/>
      <c r="I17" s="17"/>
      <c r="J17" s="17"/>
    </row>
    <row r="18" spans="1:10" ht="22.5" customHeight="1">
      <c r="A18" s="104"/>
      <c r="B18" s="104"/>
      <c r="C18" s="106">
        <v>6057</v>
      </c>
      <c r="D18" s="18" t="s">
        <v>16</v>
      </c>
      <c r="E18" s="17">
        <f>E19+E20+E21+E22+E23+E24</f>
        <v>0</v>
      </c>
      <c r="F18" s="17">
        <f>F19+F20+F21+F22+F23+F24</f>
        <v>1323554</v>
      </c>
      <c r="G18" s="17">
        <f t="shared" ref="G18:J18" si="4">G19+G20+G21+G22+G23+G24</f>
        <v>0</v>
      </c>
      <c r="H18" s="17">
        <f t="shared" si="4"/>
        <v>0</v>
      </c>
      <c r="I18" s="17">
        <f t="shared" si="4"/>
        <v>0</v>
      </c>
      <c r="J18" s="17">
        <f t="shared" si="4"/>
        <v>1323554</v>
      </c>
    </row>
    <row r="19" spans="1:10" ht="24" customHeight="1">
      <c r="A19" s="104"/>
      <c r="B19" s="104"/>
      <c r="C19" s="107"/>
      <c r="D19" s="22" t="s">
        <v>20</v>
      </c>
      <c r="E19" s="23"/>
      <c r="F19" s="23">
        <f t="shared" ref="F19:F23" si="5">G19+H19+I19+J19</f>
        <v>424656</v>
      </c>
      <c r="G19" s="23"/>
      <c r="H19" s="23"/>
      <c r="I19" s="23"/>
      <c r="J19" s="23">
        <v>424656</v>
      </c>
    </row>
    <row r="20" spans="1:10" ht="23.25" customHeight="1">
      <c r="A20" s="104"/>
      <c r="B20" s="104"/>
      <c r="C20" s="107"/>
      <c r="D20" s="22" t="s">
        <v>21</v>
      </c>
      <c r="E20" s="23"/>
      <c r="F20" s="23">
        <f t="shared" si="5"/>
        <v>384077</v>
      </c>
      <c r="G20" s="23"/>
      <c r="H20" s="23"/>
      <c r="I20" s="23"/>
      <c r="J20" s="23">
        <v>384077</v>
      </c>
    </row>
    <row r="21" spans="1:10" ht="34.5" customHeight="1">
      <c r="A21" s="104"/>
      <c r="B21" s="104"/>
      <c r="C21" s="107"/>
      <c r="D21" s="22" t="s">
        <v>22</v>
      </c>
      <c r="E21" s="23"/>
      <c r="F21" s="23">
        <f t="shared" si="5"/>
        <v>323000</v>
      </c>
      <c r="G21" s="23"/>
      <c r="H21" s="23"/>
      <c r="I21" s="23"/>
      <c r="J21" s="23">
        <v>323000</v>
      </c>
    </row>
    <row r="22" spans="1:10" ht="33" customHeight="1">
      <c r="A22" s="104"/>
      <c r="B22" s="104"/>
      <c r="C22" s="107"/>
      <c r="D22" s="24" t="s">
        <v>23</v>
      </c>
      <c r="E22" s="23"/>
      <c r="F22" s="23">
        <f t="shared" si="5"/>
        <v>191821</v>
      </c>
      <c r="G22" s="23"/>
      <c r="H22" s="23"/>
      <c r="I22" s="23"/>
      <c r="J22" s="23">
        <v>191821</v>
      </c>
    </row>
    <row r="23" spans="1:10" ht="21" customHeight="1">
      <c r="A23" s="104"/>
      <c r="B23" s="104"/>
      <c r="C23" s="107"/>
      <c r="D23" s="25" t="s">
        <v>24</v>
      </c>
      <c r="E23" s="23"/>
      <c r="F23" s="23">
        <f t="shared" si="5"/>
        <v>0</v>
      </c>
      <c r="G23" s="23"/>
      <c r="H23" s="23"/>
      <c r="I23" s="23"/>
      <c r="J23" s="23">
        <v>0</v>
      </c>
    </row>
    <row r="24" spans="1:10" ht="12.75" customHeight="1">
      <c r="A24" s="104"/>
      <c r="B24" s="104"/>
      <c r="C24" s="107"/>
      <c r="D24" s="24" t="s">
        <v>25</v>
      </c>
      <c r="E24" s="23"/>
      <c r="F24" s="23">
        <v>0</v>
      </c>
      <c r="G24" s="23"/>
      <c r="H24" s="23"/>
      <c r="I24" s="23"/>
      <c r="J24" s="23">
        <v>0</v>
      </c>
    </row>
    <row r="25" spans="1:10" ht="23.25" customHeight="1">
      <c r="A25" s="104"/>
      <c r="B25" s="104"/>
      <c r="C25" s="106">
        <v>6059</v>
      </c>
      <c r="D25" s="18" t="s">
        <v>16</v>
      </c>
      <c r="E25" s="17">
        <f>E26+E27+E28+E29+E30+E31</f>
        <v>0</v>
      </c>
      <c r="F25" s="17">
        <f t="shared" ref="F25:J25" si="6">F26+F27+F28+F29+F30+F31</f>
        <v>707970.44</v>
      </c>
      <c r="G25" s="17">
        <f t="shared" si="6"/>
        <v>0</v>
      </c>
      <c r="H25" s="17">
        <f t="shared" si="6"/>
        <v>707970.44</v>
      </c>
      <c r="I25" s="17">
        <f t="shared" si="6"/>
        <v>0</v>
      </c>
      <c r="J25" s="17">
        <f t="shared" si="6"/>
        <v>0</v>
      </c>
    </row>
    <row r="26" spans="1:10" ht="23.25" customHeight="1">
      <c r="A26" s="104"/>
      <c r="B26" s="104"/>
      <c r="C26" s="107"/>
      <c r="D26" s="22" t="s">
        <v>20</v>
      </c>
      <c r="E26" s="23"/>
      <c r="F26" s="23">
        <f t="shared" ref="F26:F31" si="7">G26+H26+I26+J26</f>
        <v>26226.94</v>
      </c>
      <c r="G26" s="23"/>
      <c r="H26" s="23">
        <v>26226.94</v>
      </c>
      <c r="I26" s="23"/>
      <c r="J26" s="23"/>
    </row>
    <row r="27" spans="1:10" ht="25.5" customHeight="1">
      <c r="A27" s="104"/>
      <c r="B27" s="104"/>
      <c r="C27" s="107"/>
      <c r="D27" s="22" t="s">
        <v>21</v>
      </c>
      <c r="E27" s="23"/>
      <c r="F27" s="23">
        <f t="shared" si="7"/>
        <v>358364.5</v>
      </c>
      <c r="G27" s="23"/>
      <c r="H27" s="23">
        <v>358364.5</v>
      </c>
      <c r="I27" s="23"/>
      <c r="J27" s="23"/>
    </row>
    <row r="28" spans="1:10" ht="24.75" customHeight="1">
      <c r="A28" s="104"/>
      <c r="B28" s="104"/>
      <c r="C28" s="107"/>
      <c r="D28" s="22" t="s">
        <v>26</v>
      </c>
      <c r="E28" s="23"/>
      <c r="F28" s="23">
        <f t="shared" si="7"/>
        <v>0</v>
      </c>
      <c r="G28" s="23"/>
      <c r="H28" s="23">
        <v>0</v>
      </c>
      <c r="I28" s="23"/>
      <c r="J28" s="23"/>
    </row>
    <row r="29" spans="1:10" ht="30.75" customHeight="1">
      <c r="A29" s="104"/>
      <c r="B29" s="104"/>
      <c r="C29" s="107"/>
      <c r="D29" s="24" t="s">
        <v>23</v>
      </c>
      <c r="E29" s="23"/>
      <c r="F29" s="23">
        <f>G29+H29+I29+J29</f>
        <v>178979</v>
      </c>
      <c r="G29" s="23"/>
      <c r="H29" s="23">
        <v>178979</v>
      </c>
      <c r="I29" s="23"/>
      <c r="J29" s="23"/>
    </row>
    <row r="30" spans="1:10" ht="33" customHeight="1">
      <c r="A30" s="104"/>
      <c r="B30" s="104"/>
      <c r="C30" s="107"/>
      <c r="D30" s="25" t="s">
        <v>22</v>
      </c>
      <c r="E30" s="23"/>
      <c r="F30" s="23">
        <f t="shared" si="7"/>
        <v>144400</v>
      </c>
      <c r="G30" s="23"/>
      <c r="H30" s="23">
        <v>144400</v>
      </c>
      <c r="I30" s="23"/>
      <c r="J30" s="23"/>
    </row>
    <row r="31" spans="1:10" ht="11.25" customHeight="1">
      <c r="A31" s="104"/>
      <c r="B31" s="104"/>
      <c r="C31" s="107"/>
      <c r="D31" s="24"/>
      <c r="E31" s="23"/>
      <c r="F31" s="23">
        <f t="shared" si="7"/>
        <v>0</v>
      </c>
      <c r="G31" s="23"/>
      <c r="H31" s="23">
        <v>0</v>
      </c>
      <c r="I31" s="23"/>
      <c r="J31" s="23"/>
    </row>
    <row r="32" spans="1:10" ht="15.75" customHeight="1">
      <c r="A32" s="108" t="s">
        <v>27</v>
      </c>
      <c r="B32" s="15"/>
      <c r="C32" s="26"/>
      <c r="D32" s="16" t="s">
        <v>28</v>
      </c>
      <c r="E32" s="17">
        <f>E33</f>
        <v>0</v>
      </c>
      <c r="F32" s="17">
        <f t="shared" ref="F32:J32" si="8">F33</f>
        <v>2620182.56</v>
      </c>
      <c r="G32" s="17">
        <f t="shared" si="8"/>
        <v>62565.56</v>
      </c>
      <c r="H32" s="17">
        <f t="shared" si="8"/>
        <v>1045501</v>
      </c>
      <c r="I32" s="17">
        <f t="shared" si="8"/>
        <v>0</v>
      </c>
      <c r="J32" s="17">
        <f t="shared" si="8"/>
        <v>1512116</v>
      </c>
    </row>
    <row r="33" spans="1:10" ht="12.75" customHeight="1">
      <c r="A33" s="109"/>
      <c r="B33" s="108" t="s">
        <v>29</v>
      </c>
      <c r="C33" s="27"/>
      <c r="D33" s="28" t="s">
        <v>30</v>
      </c>
      <c r="E33" s="17">
        <f t="shared" ref="E33:J33" si="9">E34+E48+E38+E42</f>
        <v>0</v>
      </c>
      <c r="F33" s="17">
        <f t="shared" si="9"/>
        <v>2620182.56</v>
      </c>
      <c r="G33" s="17">
        <f t="shared" si="9"/>
        <v>62565.56</v>
      </c>
      <c r="H33" s="17">
        <f t="shared" si="9"/>
        <v>1045501</v>
      </c>
      <c r="I33" s="17">
        <f t="shared" si="9"/>
        <v>0</v>
      </c>
      <c r="J33" s="17">
        <f t="shared" si="9"/>
        <v>1512116</v>
      </c>
    </row>
    <row r="34" spans="1:10" ht="21.75" customHeight="1">
      <c r="A34" s="109"/>
      <c r="B34" s="109"/>
      <c r="C34" s="29">
        <v>6050</v>
      </c>
      <c r="D34" s="18" t="s">
        <v>16</v>
      </c>
      <c r="E34" s="17">
        <f>E35+E36+E37+E46</f>
        <v>0</v>
      </c>
      <c r="F34" s="17">
        <f t="shared" ref="F34:J34" si="10">F35+F36+F37+F46</f>
        <v>77355.56</v>
      </c>
      <c r="G34" s="17">
        <f t="shared" si="10"/>
        <v>31355.56</v>
      </c>
      <c r="H34" s="17">
        <f t="shared" si="10"/>
        <v>46000</v>
      </c>
      <c r="I34" s="17">
        <f t="shared" si="10"/>
        <v>0</v>
      </c>
      <c r="J34" s="17">
        <f t="shared" si="10"/>
        <v>0</v>
      </c>
    </row>
    <row r="35" spans="1:10" ht="22.5" customHeight="1">
      <c r="A35" s="109"/>
      <c r="B35" s="109"/>
      <c r="C35" s="30"/>
      <c r="D35" s="33" t="s">
        <v>31</v>
      </c>
      <c r="E35" s="31"/>
      <c r="F35" s="31">
        <f>G35+H35+I35+J35+K35</f>
        <v>5000</v>
      </c>
      <c r="G35" s="31"/>
      <c r="H35" s="31">
        <v>5000</v>
      </c>
      <c r="I35" s="31"/>
      <c r="J35" s="31"/>
    </row>
    <row r="36" spans="1:10" ht="21.75" customHeight="1">
      <c r="A36" s="109"/>
      <c r="B36" s="109"/>
      <c r="C36" s="30"/>
      <c r="D36" s="33" t="s">
        <v>32</v>
      </c>
      <c r="E36" s="31"/>
      <c r="F36" s="31">
        <f>G36:G37+H36:H37+I36:I37+J36:J37</f>
        <v>16000</v>
      </c>
      <c r="G36" s="31"/>
      <c r="H36" s="31">
        <v>16000</v>
      </c>
      <c r="I36" s="31"/>
      <c r="J36" s="31"/>
    </row>
    <row r="37" spans="1:10" ht="15" customHeight="1">
      <c r="A37" s="109"/>
      <c r="B37" s="109"/>
      <c r="C37" s="30"/>
      <c r="D37" s="32" t="s">
        <v>33</v>
      </c>
      <c r="E37" s="31">
        <v>0</v>
      </c>
      <c r="F37" s="31">
        <f>G37+H37+I37+J37+K37</f>
        <v>25000</v>
      </c>
      <c r="G37" s="31"/>
      <c r="H37" s="31">
        <v>25000</v>
      </c>
      <c r="I37" s="31"/>
      <c r="J37" s="31"/>
    </row>
    <row r="38" spans="1:10" ht="21" customHeight="1">
      <c r="A38" s="109"/>
      <c r="B38" s="109"/>
      <c r="C38" s="29">
        <v>6057</v>
      </c>
      <c r="D38" s="18" t="s">
        <v>16</v>
      </c>
      <c r="E38" s="17">
        <f>E39+E40+E41</f>
        <v>0</v>
      </c>
      <c r="F38" s="17">
        <f t="shared" ref="F38:J38" si="11">F39+F40+F41</f>
        <v>1512116</v>
      </c>
      <c r="G38" s="17">
        <f t="shared" si="11"/>
        <v>0</v>
      </c>
      <c r="H38" s="17">
        <f t="shared" si="11"/>
        <v>0</v>
      </c>
      <c r="I38" s="17">
        <f t="shared" si="11"/>
        <v>0</v>
      </c>
      <c r="J38" s="17">
        <f t="shared" si="11"/>
        <v>1512116</v>
      </c>
    </row>
    <row r="39" spans="1:10" ht="22.5" customHeight="1">
      <c r="A39" s="109"/>
      <c r="B39" s="109"/>
      <c r="C39" s="30"/>
      <c r="D39" s="33" t="s">
        <v>34</v>
      </c>
      <c r="E39" s="31"/>
      <c r="F39" s="31">
        <f>G39+H39+I39+J39</f>
        <v>220563</v>
      </c>
      <c r="G39" s="31"/>
      <c r="H39" s="31"/>
      <c r="I39" s="31"/>
      <c r="J39" s="31">
        <v>220563</v>
      </c>
    </row>
    <row r="40" spans="1:10" ht="21.75" customHeight="1">
      <c r="A40" s="109"/>
      <c r="B40" s="109"/>
      <c r="C40" s="30"/>
      <c r="D40" s="33" t="s">
        <v>35</v>
      </c>
      <c r="E40" s="31"/>
      <c r="F40" s="31">
        <f t="shared" ref="F40:F41" si="12">G40+H40+I40+J40</f>
        <v>677439</v>
      </c>
      <c r="G40" s="31"/>
      <c r="H40" s="31"/>
      <c r="I40" s="31"/>
      <c r="J40" s="31">
        <v>677439</v>
      </c>
    </row>
    <row r="41" spans="1:10" ht="22.5" customHeight="1">
      <c r="A41" s="109"/>
      <c r="B41" s="109"/>
      <c r="C41" s="30"/>
      <c r="D41" s="33" t="s">
        <v>36</v>
      </c>
      <c r="E41" s="31"/>
      <c r="F41" s="31">
        <f t="shared" si="12"/>
        <v>614114</v>
      </c>
      <c r="G41" s="31"/>
      <c r="H41" s="31"/>
      <c r="I41" s="31"/>
      <c r="J41" s="31">
        <v>614114</v>
      </c>
    </row>
    <row r="42" spans="1:10" ht="21">
      <c r="A42" s="109"/>
      <c r="B42" s="109"/>
      <c r="C42" s="29">
        <v>6059</v>
      </c>
      <c r="D42" s="18" t="s">
        <v>16</v>
      </c>
      <c r="E42" s="17"/>
      <c r="F42" s="17">
        <f t="shared" ref="F42:J42" si="13">F43+F44+F45</f>
        <v>999501</v>
      </c>
      <c r="G42" s="17">
        <f t="shared" si="13"/>
        <v>0</v>
      </c>
      <c r="H42" s="17">
        <f t="shared" si="13"/>
        <v>999501</v>
      </c>
      <c r="I42" s="17">
        <f t="shared" si="13"/>
        <v>0</v>
      </c>
      <c r="J42" s="17">
        <f t="shared" si="13"/>
        <v>0</v>
      </c>
    </row>
    <row r="43" spans="1:10" ht="21" customHeight="1">
      <c r="A43" s="109"/>
      <c r="B43" s="109"/>
      <c r="C43" s="30"/>
      <c r="D43" s="33" t="s">
        <v>34</v>
      </c>
      <c r="E43" s="31"/>
      <c r="F43" s="31">
        <f>G43+H43+I43+J43</f>
        <v>176937</v>
      </c>
      <c r="G43" s="31"/>
      <c r="H43" s="31">
        <v>176937</v>
      </c>
      <c r="I43" s="31"/>
      <c r="J43" s="31"/>
    </row>
    <row r="44" spans="1:10" ht="22.5" customHeight="1">
      <c r="A44" s="109"/>
      <c r="B44" s="109"/>
      <c r="C44" s="30"/>
      <c r="D44" s="33" t="s">
        <v>35</v>
      </c>
      <c r="E44" s="31"/>
      <c r="F44" s="31">
        <f t="shared" ref="F44:F45" si="14">G44+H44+I44+J44</f>
        <v>439478</v>
      </c>
      <c r="G44" s="31"/>
      <c r="H44" s="31">
        <v>439478</v>
      </c>
      <c r="I44" s="31"/>
      <c r="J44" s="31"/>
    </row>
    <row r="45" spans="1:10" ht="22.5" customHeight="1">
      <c r="A45" s="109"/>
      <c r="B45" s="109"/>
      <c r="C45" s="30"/>
      <c r="D45" s="33" t="s">
        <v>36</v>
      </c>
      <c r="E45" s="31"/>
      <c r="F45" s="31">
        <f t="shared" si="14"/>
        <v>383086</v>
      </c>
      <c r="G45" s="31"/>
      <c r="H45" s="31">
        <v>383086</v>
      </c>
      <c r="I45" s="31"/>
      <c r="J45" s="31"/>
    </row>
    <row r="46" spans="1:10" ht="21" customHeight="1">
      <c r="A46" s="109"/>
      <c r="B46" s="109"/>
      <c r="C46" s="30">
        <v>6050</v>
      </c>
      <c r="D46" s="18" t="s">
        <v>37</v>
      </c>
      <c r="E46" s="31">
        <f>E47</f>
        <v>0</v>
      </c>
      <c r="F46" s="31">
        <f t="shared" ref="F46:J46" si="15">F47</f>
        <v>31355.56</v>
      </c>
      <c r="G46" s="31">
        <f t="shared" si="15"/>
        <v>31355.56</v>
      </c>
      <c r="H46" s="31">
        <f t="shared" si="15"/>
        <v>0</v>
      </c>
      <c r="I46" s="31">
        <f t="shared" si="15"/>
        <v>0</v>
      </c>
      <c r="J46" s="31">
        <f t="shared" si="15"/>
        <v>0</v>
      </c>
    </row>
    <row r="47" spans="1:10" ht="10.5" customHeight="1">
      <c r="A47" s="109"/>
      <c r="B47" s="109"/>
      <c r="C47" s="30"/>
      <c r="D47" s="20"/>
      <c r="E47" s="31"/>
      <c r="F47" s="31">
        <f>G47+H47+I47+J47</f>
        <v>31355.56</v>
      </c>
      <c r="G47" s="31">
        <v>31355.56</v>
      </c>
      <c r="H47" s="31"/>
      <c r="I47" s="31"/>
      <c r="J47" s="31"/>
    </row>
    <row r="48" spans="1:10" ht="22.5" customHeight="1">
      <c r="A48" s="109"/>
      <c r="B48" s="109"/>
      <c r="C48" s="34">
        <v>6060</v>
      </c>
      <c r="D48" s="18" t="s">
        <v>38</v>
      </c>
      <c r="E48" s="31">
        <f>E49</f>
        <v>0</v>
      </c>
      <c r="F48" s="31">
        <f t="shared" ref="F48:J49" si="16">F49</f>
        <v>31210</v>
      </c>
      <c r="G48" s="31">
        <f t="shared" si="16"/>
        <v>31210</v>
      </c>
      <c r="H48" s="31">
        <f t="shared" si="16"/>
        <v>0</v>
      </c>
      <c r="I48" s="31">
        <f t="shared" si="16"/>
        <v>0</v>
      </c>
      <c r="J48" s="31">
        <f t="shared" si="16"/>
        <v>0</v>
      </c>
    </row>
    <row r="49" spans="1:10" ht="21" customHeight="1">
      <c r="A49" s="109"/>
      <c r="B49" s="109"/>
      <c r="C49" s="34"/>
      <c r="D49" s="18" t="s">
        <v>37</v>
      </c>
      <c r="E49" s="31">
        <f>E50</f>
        <v>0</v>
      </c>
      <c r="F49" s="31">
        <f t="shared" si="16"/>
        <v>31210</v>
      </c>
      <c r="G49" s="31">
        <f t="shared" si="16"/>
        <v>31210</v>
      </c>
      <c r="H49" s="31">
        <f t="shared" si="16"/>
        <v>0</v>
      </c>
      <c r="I49" s="31">
        <f t="shared" si="16"/>
        <v>0</v>
      </c>
      <c r="J49" s="31">
        <f t="shared" si="16"/>
        <v>0</v>
      </c>
    </row>
    <row r="50" spans="1:10" ht="9.75" customHeight="1">
      <c r="A50" s="109"/>
      <c r="B50" s="109"/>
      <c r="C50" s="34"/>
      <c r="D50" s="20"/>
      <c r="E50" s="31"/>
      <c r="F50" s="23">
        <f>G50+H50+I50+J50</f>
        <v>31210</v>
      </c>
      <c r="G50" s="31">
        <v>31210</v>
      </c>
      <c r="H50" s="31"/>
      <c r="I50" s="31"/>
      <c r="J50" s="31"/>
    </row>
    <row r="51" spans="1:10" ht="16.5" customHeight="1">
      <c r="A51" s="110" t="s">
        <v>39</v>
      </c>
      <c r="B51" s="35"/>
      <c r="C51" s="27"/>
      <c r="D51" s="16" t="s">
        <v>40</v>
      </c>
      <c r="E51" s="36">
        <f t="shared" ref="E51:J51" si="17">E52</f>
        <v>0</v>
      </c>
      <c r="F51" s="36">
        <f t="shared" si="17"/>
        <v>462415</v>
      </c>
      <c r="G51" s="36">
        <f t="shared" si="17"/>
        <v>33115</v>
      </c>
      <c r="H51" s="36">
        <f t="shared" si="17"/>
        <v>170771.5</v>
      </c>
      <c r="I51" s="36">
        <f t="shared" si="17"/>
        <v>0</v>
      </c>
      <c r="J51" s="36">
        <f t="shared" si="17"/>
        <v>258528.5</v>
      </c>
    </row>
    <row r="52" spans="1:10" ht="21.75" customHeight="1">
      <c r="A52" s="109"/>
      <c r="B52" s="110" t="s">
        <v>41</v>
      </c>
      <c r="C52" s="27"/>
      <c r="D52" s="18" t="s">
        <v>42</v>
      </c>
      <c r="E52" s="17">
        <f t="shared" ref="E52:J52" si="18">E71+E53+E59+E65</f>
        <v>0</v>
      </c>
      <c r="F52" s="17">
        <f t="shared" si="18"/>
        <v>462415</v>
      </c>
      <c r="G52" s="17">
        <f t="shared" si="18"/>
        <v>33115</v>
      </c>
      <c r="H52" s="17">
        <f t="shared" si="18"/>
        <v>170771.5</v>
      </c>
      <c r="I52" s="17">
        <f t="shared" si="18"/>
        <v>0</v>
      </c>
      <c r="J52" s="17">
        <f t="shared" si="18"/>
        <v>258528.5</v>
      </c>
    </row>
    <row r="53" spans="1:10" ht="23.25" customHeight="1">
      <c r="A53" s="109"/>
      <c r="B53" s="112"/>
      <c r="C53" s="27">
        <v>6050</v>
      </c>
      <c r="D53" s="37" t="s">
        <v>38</v>
      </c>
      <c r="E53" s="38">
        <f>E56+E57+E55</f>
        <v>0</v>
      </c>
      <c r="F53" s="38">
        <f>F56+F57+F55+F54</f>
        <v>27800</v>
      </c>
      <c r="G53" s="38">
        <f t="shared" ref="G53:J53" si="19">G56+G57+G55+G54</f>
        <v>4800</v>
      </c>
      <c r="H53" s="38">
        <f t="shared" si="19"/>
        <v>23000</v>
      </c>
      <c r="I53" s="38">
        <f t="shared" si="19"/>
        <v>0</v>
      </c>
      <c r="J53" s="38">
        <f t="shared" si="19"/>
        <v>0</v>
      </c>
    </row>
    <row r="54" spans="1:10" ht="24" customHeight="1">
      <c r="A54" s="109"/>
      <c r="B54" s="112"/>
      <c r="C54" s="27"/>
      <c r="D54" s="33" t="s">
        <v>43</v>
      </c>
      <c r="E54" s="38"/>
      <c r="F54" s="38">
        <f>G54+H54+I54+J54</f>
        <v>10000</v>
      </c>
      <c r="G54" s="38"/>
      <c r="H54" s="38">
        <v>10000</v>
      </c>
      <c r="I54" s="38"/>
      <c r="J54" s="38"/>
    </row>
    <row r="55" spans="1:10" ht="35.25" customHeight="1">
      <c r="A55" s="109"/>
      <c r="B55" s="112"/>
      <c r="C55" s="27"/>
      <c r="D55" s="33" t="s">
        <v>119</v>
      </c>
      <c r="E55" s="23"/>
      <c r="F55" s="17">
        <f>G55+H55+I55+J55</f>
        <v>8000</v>
      </c>
      <c r="G55" s="23"/>
      <c r="H55" s="23">
        <v>8000</v>
      </c>
      <c r="I55" s="23"/>
      <c r="J55" s="23"/>
    </row>
    <row r="56" spans="1:10" ht="63" customHeight="1">
      <c r="A56" s="109"/>
      <c r="B56" s="112"/>
      <c r="C56" s="27"/>
      <c r="D56" s="39" t="s">
        <v>44</v>
      </c>
      <c r="E56" s="17"/>
      <c r="F56" s="23">
        <f>G56+H56+I56+J56</f>
        <v>5000</v>
      </c>
      <c r="G56" s="23"/>
      <c r="H56" s="17">
        <v>5000</v>
      </c>
      <c r="I56" s="17"/>
      <c r="J56" s="17"/>
    </row>
    <row r="57" spans="1:10" ht="24" customHeight="1">
      <c r="A57" s="109"/>
      <c r="B57" s="112"/>
      <c r="C57" s="27"/>
      <c r="D57" s="18" t="s">
        <v>37</v>
      </c>
      <c r="E57" s="17">
        <f>E58</f>
        <v>0</v>
      </c>
      <c r="F57" s="17">
        <f t="shared" ref="F57:J57" si="20">F58</f>
        <v>4800</v>
      </c>
      <c r="G57" s="17">
        <f t="shared" si="20"/>
        <v>4800</v>
      </c>
      <c r="H57" s="17">
        <f t="shared" si="20"/>
        <v>0</v>
      </c>
      <c r="I57" s="17">
        <f t="shared" si="20"/>
        <v>0</v>
      </c>
      <c r="J57" s="17">
        <f t="shared" si="20"/>
        <v>0</v>
      </c>
    </row>
    <row r="58" spans="1:10" ht="12" customHeight="1">
      <c r="A58" s="109"/>
      <c r="B58" s="112"/>
      <c r="C58" s="27"/>
      <c r="D58" s="14"/>
      <c r="E58" s="17"/>
      <c r="F58" s="23">
        <f>G58+H58+I58+J58</f>
        <v>4800</v>
      </c>
      <c r="G58" s="17">
        <v>4800</v>
      </c>
      <c r="H58" s="23"/>
      <c r="I58" s="23"/>
      <c r="J58" s="23"/>
    </row>
    <row r="59" spans="1:10" ht="19.5" customHeight="1">
      <c r="A59" s="109"/>
      <c r="B59" s="112"/>
      <c r="C59" s="27">
        <v>6057</v>
      </c>
      <c r="D59" s="18" t="s">
        <v>38</v>
      </c>
      <c r="E59" s="17">
        <f>E64</f>
        <v>0</v>
      </c>
      <c r="F59" s="17">
        <f>F64+F60+F61+F62+F63</f>
        <v>258528.5</v>
      </c>
      <c r="G59" s="17">
        <f t="shared" ref="G59:J59" si="21">G64+G60+G61+G62+G63</f>
        <v>0</v>
      </c>
      <c r="H59" s="17">
        <f t="shared" si="21"/>
        <v>0</v>
      </c>
      <c r="I59" s="17">
        <f t="shared" si="21"/>
        <v>0</v>
      </c>
      <c r="J59" s="17">
        <f t="shared" si="21"/>
        <v>258528.5</v>
      </c>
    </row>
    <row r="60" spans="1:10" ht="23.25" customHeight="1">
      <c r="A60" s="109"/>
      <c r="B60" s="112"/>
      <c r="C60" s="27"/>
      <c r="D60" s="39" t="s">
        <v>45</v>
      </c>
      <c r="E60" s="17"/>
      <c r="F60" s="23">
        <f t="shared" ref="F60:F63" si="22">G60+H60+I60+J60</f>
        <v>9544.5</v>
      </c>
      <c r="G60" s="17"/>
      <c r="H60" s="17"/>
      <c r="I60" s="17"/>
      <c r="J60" s="23">
        <v>9544.5</v>
      </c>
    </row>
    <row r="61" spans="1:10" ht="36.75" customHeight="1">
      <c r="A61" s="109"/>
      <c r="B61" s="112"/>
      <c r="C61" s="27"/>
      <c r="D61" s="39" t="s">
        <v>46</v>
      </c>
      <c r="E61" s="17"/>
      <c r="F61" s="23">
        <f t="shared" si="22"/>
        <v>25452</v>
      </c>
      <c r="G61" s="17"/>
      <c r="H61" s="17"/>
      <c r="I61" s="17"/>
      <c r="J61" s="23">
        <v>25452</v>
      </c>
    </row>
    <row r="62" spans="1:10" ht="36.75" customHeight="1">
      <c r="A62" s="109"/>
      <c r="B62" s="112"/>
      <c r="C62" s="27"/>
      <c r="D62" s="39" t="s">
        <v>47</v>
      </c>
      <c r="E62" s="17"/>
      <c r="F62" s="23">
        <f t="shared" si="22"/>
        <v>13553</v>
      </c>
      <c r="G62" s="17"/>
      <c r="H62" s="17"/>
      <c r="I62" s="17"/>
      <c r="J62" s="23">
        <v>13553</v>
      </c>
    </row>
    <row r="63" spans="1:10" ht="36" customHeight="1">
      <c r="A63" s="109"/>
      <c r="B63" s="112"/>
      <c r="C63" s="27"/>
      <c r="D63" s="39" t="s">
        <v>48</v>
      </c>
      <c r="E63" s="17"/>
      <c r="F63" s="23">
        <f t="shared" si="22"/>
        <v>50904</v>
      </c>
      <c r="G63" s="17"/>
      <c r="H63" s="17"/>
      <c r="I63" s="17"/>
      <c r="J63" s="23">
        <v>50904</v>
      </c>
    </row>
    <row r="64" spans="1:10" ht="35.25" customHeight="1">
      <c r="A64" s="109"/>
      <c r="B64" s="112"/>
      <c r="C64" s="27"/>
      <c r="D64" s="39" t="s">
        <v>49</v>
      </c>
      <c r="E64" s="17"/>
      <c r="F64" s="23">
        <f>G64+H64+I64+J64</f>
        <v>159075</v>
      </c>
      <c r="G64" s="23"/>
      <c r="H64" s="23"/>
      <c r="I64" s="23"/>
      <c r="J64" s="23">
        <v>159075</v>
      </c>
    </row>
    <row r="65" spans="1:10" ht="19.5" customHeight="1">
      <c r="A65" s="109"/>
      <c r="B65" s="112"/>
      <c r="C65" s="27">
        <v>6059</v>
      </c>
      <c r="D65" s="18" t="s">
        <v>38</v>
      </c>
      <c r="E65" s="17">
        <f>E70+E66+E67+E68+E69</f>
        <v>0</v>
      </c>
      <c r="F65" s="17">
        <f t="shared" ref="F65:J65" si="23">F70+F66+F67+F68+F69</f>
        <v>147771.5</v>
      </c>
      <c r="G65" s="17">
        <f t="shared" si="23"/>
        <v>0</v>
      </c>
      <c r="H65" s="17">
        <f t="shared" si="23"/>
        <v>147771.5</v>
      </c>
      <c r="I65" s="17">
        <f t="shared" si="23"/>
        <v>0</v>
      </c>
      <c r="J65" s="17">
        <f t="shared" si="23"/>
        <v>0</v>
      </c>
    </row>
    <row r="66" spans="1:10" ht="24.75" customHeight="1">
      <c r="A66" s="109"/>
      <c r="B66" s="112"/>
      <c r="C66" s="27"/>
      <c r="D66" s="39" t="s">
        <v>45</v>
      </c>
      <c r="E66" s="17"/>
      <c r="F66" s="23">
        <f t="shared" ref="F66:F69" si="24">G66+H66+I66+J66</f>
        <v>5455.5</v>
      </c>
      <c r="G66" s="17"/>
      <c r="H66" s="23">
        <v>5455.5</v>
      </c>
      <c r="I66" s="17"/>
      <c r="J66" s="17"/>
    </row>
    <row r="67" spans="1:10" ht="37.5" customHeight="1">
      <c r="A67" s="109"/>
      <c r="B67" s="112"/>
      <c r="C67" s="27"/>
      <c r="D67" s="39" t="s">
        <v>46</v>
      </c>
      <c r="E67" s="17"/>
      <c r="F67" s="23">
        <f t="shared" si="24"/>
        <v>14548</v>
      </c>
      <c r="G67" s="17"/>
      <c r="H67" s="23">
        <v>14548</v>
      </c>
      <c r="I67" s="17"/>
      <c r="J67" s="17"/>
    </row>
    <row r="68" spans="1:10" ht="38.25" customHeight="1">
      <c r="A68" s="109"/>
      <c r="B68" s="112"/>
      <c r="C68" s="27"/>
      <c r="D68" s="39" t="s">
        <v>47</v>
      </c>
      <c r="E68" s="17"/>
      <c r="F68" s="23">
        <f t="shared" si="24"/>
        <v>7747</v>
      </c>
      <c r="G68" s="17"/>
      <c r="H68" s="23">
        <v>7747</v>
      </c>
      <c r="I68" s="17"/>
      <c r="J68" s="17"/>
    </row>
    <row r="69" spans="1:10" ht="37.5" customHeight="1">
      <c r="A69" s="109"/>
      <c r="B69" s="112"/>
      <c r="C69" s="27"/>
      <c r="D69" s="39" t="s">
        <v>48</v>
      </c>
      <c r="E69" s="17"/>
      <c r="F69" s="23">
        <f t="shared" si="24"/>
        <v>29096</v>
      </c>
      <c r="G69" s="17"/>
      <c r="H69" s="23">
        <v>29096</v>
      </c>
      <c r="I69" s="17"/>
      <c r="J69" s="17"/>
    </row>
    <row r="70" spans="1:10" ht="35.25" customHeight="1">
      <c r="A70" s="109"/>
      <c r="B70" s="112"/>
      <c r="C70" s="27"/>
      <c r="D70" s="39" t="s">
        <v>49</v>
      </c>
      <c r="E70" s="17"/>
      <c r="F70" s="23">
        <f>G70+H70+I70+J70</f>
        <v>90925</v>
      </c>
      <c r="G70" s="23"/>
      <c r="H70" s="23">
        <v>90925</v>
      </c>
      <c r="I70" s="23"/>
      <c r="J70" s="23"/>
    </row>
    <row r="71" spans="1:10" ht="21" customHeight="1">
      <c r="A71" s="109"/>
      <c r="B71" s="109"/>
      <c r="C71" s="27" t="s">
        <v>50</v>
      </c>
      <c r="D71" s="18" t="s">
        <v>38</v>
      </c>
      <c r="E71" s="17">
        <f>E73+E74+E72</f>
        <v>0</v>
      </c>
      <c r="F71" s="17">
        <f t="shared" ref="F71:J71" si="25">F73+F74+F72</f>
        <v>28315</v>
      </c>
      <c r="G71" s="17">
        <f t="shared" si="25"/>
        <v>28315</v>
      </c>
      <c r="H71" s="17">
        <f t="shared" si="25"/>
        <v>0</v>
      </c>
      <c r="I71" s="17">
        <f t="shared" si="25"/>
        <v>0</v>
      </c>
      <c r="J71" s="17">
        <f t="shared" si="25"/>
        <v>0</v>
      </c>
    </row>
    <row r="72" spans="1:10" ht="24" customHeight="1">
      <c r="A72" s="109"/>
      <c r="B72" s="109"/>
      <c r="C72" s="27"/>
      <c r="D72" s="39" t="s">
        <v>51</v>
      </c>
      <c r="E72" s="17"/>
      <c r="F72" s="23">
        <f>G72+H72+I72+J72</f>
        <v>2000</v>
      </c>
      <c r="G72" s="23">
        <v>2000</v>
      </c>
      <c r="H72" s="23"/>
      <c r="I72" s="23"/>
      <c r="J72" s="23"/>
    </row>
    <row r="73" spans="1:10" ht="14.25" customHeight="1">
      <c r="A73" s="109"/>
      <c r="B73" s="109"/>
      <c r="C73" s="40"/>
      <c r="D73" s="41" t="s">
        <v>52</v>
      </c>
      <c r="E73" s="23"/>
      <c r="F73" s="23">
        <f>G73+H73+I73+J73</f>
        <v>5000</v>
      </c>
      <c r="G73" s="23">
        <v>5000</v>
      </c>
      <c r="H73" s="23"/>
      <c r="I73" s="42"/>
      <c r="J73" s="23"/>
    </row>
    <row r="74" spans="1:10" ht="24.75" customHeight="1">
      <c r="A74" s="109"/>
      <c r="B74" s="109"/>
      <c r="C74" s="40"/>
      <c r="D74" s="18" t="s">
        <v>37</v>
      </c>
      <c r="E74" s="23">
        <f>E75+E76</f>
        <v>0</v>
      </c>
      <c r="F74" s="17">
        <f t="shared" ref="F74:J74" si="26">F75+F76</f>
        <v>21315</v>
      </c>
      <c r="G74" s="17">
        <f t="shared" si="26"/>
        <v>21315</v>
      </c>
      <c r="H74" s="23">
        <f t="shared" si="26"/>
        <v>0</v>
      </c>
      <c r="I74" s="23">
        <f t="shared" si="26"/>
        <v>0</v>
      </c>
      <c r="J74" s="23">
        <f t="shared" si="26"/>
        <v>0</v>
      </c>
    </row>
    <row r="75" spans="1:10" ht="11.25" customHeight="1">
      <c r="A75" s="109"/>
      <c r="B75" s="109"/>
      <c r="C75" s="40"/>
      <c r="D75" s="18"/>
      <c r="E75" s="23">
        <f>E77</f>
        <v>0</v>
      </c>
      <c r="F75" s="23">
        <f>G75+H75+I75+J75+K75</f>
        <v>21315</v>
      </c>
      <c r="G75" s="23">
        <v>21315</v>
      </c>
      <c r="H75" s="23"/>
      <c r="I75" s="23"/>
      <c r="J75" s="23"/>
    </row>
    <row r="76" spans="1:10" ht="9" customHeight="1">
      <c r="A76" s="111"/>
      <c r="B76" s="109"/>
      <c r="C76" s="40"/>
      <c r="D76" s="41"/>
      <c r="E76" s="23"/>
      <c r="F76" s="23">
        <f>G76+H76+I76+J76</f>
        <v>0</v>
      </c>
      <c r="G76" s="23"/>
      <c r="H76" s="23"/>
      <c r="I76" s="42"/>
      <c r="J76" s="23"/>
    </row>
    <row r="77" spans="1:10" ht="15" customHeight="1">
      <c r="A77" s="110" t="s">
        <v>53</v>
      </c>
      <c r="B77" s="35"/>
      <c r="C77" s="27"/>
      <c r="D77" s="16" t="s">
        <v>54</v>
      </c>
      <c r="E77" s="17">
        <f t="shared" ref="E77:J77" si="27">E78+E85</f>
        <v>0</v>
      </c>
      <c r="F77" s="17">
        <f t="shared" si="27"/>
        <v>69683</v>
      </c>
      <c r="G77" s="17">
        <f t="shared" si="27"/>
        <v>69683</v>
      </c>
      <c r="H77" s="17">
        <f t="shared" si="27"/>
        <v>0</v>
      </c>
      <c r="I77" s="17">
        <f t="shared" si="27"/>
        <v>0</v>
      </c>
      <c r="J77" s="17">
        <f t="shared" si="27"/>
        <v>0</v>
      </c>
    </row>
    <row r="78" spans="1:10" ht="15" customHeight="1">
      <c r="A78" s="109"/>
      <c r="B78" s="110" t="s">
        <v>55</v>
      </c>
      <c r="C78" s="27"/>
      <c r="D78" s="18" t="s">
        <v>56</v>
      </c>
      <c r="E78" s="17">
        <f>E79+E81</f>
        <v>0</v>
      </c>
      <c r="F78" s="17">
        <f>F79+F81</f>
        <v>68647</v>
      </c>
      <c r="G78" s="17">
        <f>G79+G81</f>
        <v>68647</v>
      </c>
      <c r="H78" s="17">
        <f t="shared" ref="H78:J78" si="28">H79+H81</f>
        <v>0</v>
      </c>
      <c r="I78" s="17">
        <f t="shared" si="28"/>
        <v>0</v>
      </c>
      <c r="J78" s="17">
        <f t="shared" si="28"/>
        <v>0</v>
      </c>
    </row>
    <row r="79" spans="1:10" ht="21.75" customHeight="1">
      <c r="A79" s="109"/>
      <c r="B79" s="112"/>
      <c r="C79" s="27">
        <v>6059</v>
      </c>
      <c r="D79" s="18" t="s">
        <v>57</v>
      </c>
      <c r="E79" s="17">
        <f>E80</f>
        <v>0</v>
      </c>
      <c r="F79" s="17">
        <f>F80</f>
        <v>50000</v>
      </c>
      <c r="G79" s="17">
        <f t="shared" ref="G79:J79" si="29">G80</f>
        <v>50000</v>
      </c>
      <c r="H79" s="17">
        <f t="shared" si="29"/>
        <v>0</v>
      </c>
      <c r="I79" s="17">
        <f t="shared" si="29"/>
        <v>0</v>
      </c>
      <c r="J79" s="17">
        <f t="shared" si="29"/>
        <v>0</v>
      </c>
    </row>
    <row r="80" spans="1:10" ht="46.5" customHeight="1">
      <c r="A80" s="109"/>
      <c r="B80" s="112"/>
      <c r="C80" s="27"/>
      <c r="D80" s="14" t="s">
        <v>58</v>
      </c>
      <c r="E80" s="17"/>
      <c r="F80" s="23">
        <f>G80+H80+I80+J80</f>
        <v>50000</v>
      </c>
      <c r="G80" s="23">
        <v>50000</v>
      </c>
      <c r="H80" s="17"/>
      <c r="I80" s="17"/>
      <c r="J80" s="17"/>
    </row>
    <row r="81" spans="1:10" ht="21.75" customHeight="1">
      <c r="A81" s="109"/>
      <c r="B81" s="112"/>
      <c r="C81" s="27" t="s">
        <v>50</v>
      </c>
      <c r="D81" s="18" t="s">
        <v>38</v>
      </c>
      <c r="E81" s="17">
        <f>E83+E82+E84</f>
        <v>0</v>
      </c>
      <c r="F81" s="17">
        <f t="shared" ref="F81:J81" si="30">F83+F82+F84</f>
        <v>18647</v>
      </c>
      <c r="G81" s="17">
        <f t="shared" si="30"/>
        <v>18647</v>
      </c>
      <c r="H81" s="17">
        <f t="shared" si="30"/>
        <v>0</v>
      </c>
      <c r="I81" s="17">
        <f t="shared" si="30"/>
        <v>0</v>
      </c>
      <c r="J81" s="17">
        <f t="shared" si="30"/>
        <v>0</v>
      </c>
    </row>
    <row r="82" spans="1:10" ht="13.5" customHeight="1">
      <c r="A82" s="109"/>
      <c r="B82" s="112"/>
      <c r="C82" s="27"/>
      <c r="D82" s="14" t="s">
        <v>59</v>
      </c>
      <c r="E82" s="17"/>
      <c r="F82" s="23">
        <f>G82+H82+I82+J82</f>
        <v>15000</v>
      </c>
      <c r="G82" s="23">
        <v>15000</v>
      </c>
      <c r="H82" s="17"/>
      <c r="I82" s="17"/>
      <c r="J82" s="17"/>
    </row>
    <row r="83" spans="1:10" ht="10.5" customHeight="1">
      <c r="A83" s="109"/>
      <c r="B83" s="112"/>
      <c r="C83" s="27"/>
      <c r="D83" s="14" t="s">
        <v>60</v>
      </c>
      <c r="E83" s="23"/>
      <c r="F83" s="23">
        <f>G83+H83+I83+J83</f>
        <v>0</v>
      </c>
      <c r="G83" s="23"/>
      <c r="H83" s="17"/>
      <c r="I83" s="17"/>
      <c r="J83" s="17"/>
    </row>
    <row r="84" spans="1:10" ht="12" customHeight="1">
      <c r="A84" s="109"/>
      <c r="B84" s="109"/>
      <c r="C84" s="27"/>
      <c r="D84" s="14" t="s">
        <v>61</v>
      </c>
      <c r="E84" s="23"/>
      <c r="F84" s="23">
        <f>G84+H84+I84+J84</f>
        <v>3647</v>
      </c>
      <c r="G84" s="23">
        <v>3647</v>
      </c>
      <c r="H84" s="17"/>
      <c r="I84" s="17"/>
      <c r="J84" s="17"/>
    </row>
    <row r="85" spans="1:10" ht="21" customHeight="1">
      <c r="A85" s="109"/>
      <c r="B85" s="113">
        <v>75095</v>
      </c>
      <c r="C85" s="27"/>
      <c r="D85" s="18" t="s">
        <v>62</v>
      </c>
      <c r="E85" s="17">
        <f t="shared" ref="E85:J85" si="31">E86+E90</f>
        <v>0</v>
      </c>
      <c r="F85" s="17">
        <f t="shared" si="31"/>
        <v>1036</v>
      </c>
      <c r="G85" s="17">
        <f t="shared" si="31"/>
        <v>1036</v>
      </c>
      <c r="H85" s="17">
        <f t="shared" si="31"/>
        <v>0</v>
      </c>
      <c r="I85" s="17">
        <f t="shared" si="31"/>
        <v>0</v>
      </c>
      <c r="J85" s="17">
        <f t="shared" si="31"/>
        <v>0</v>
      </c>
    </row>
    <row r="86" spans="1:10" ht="21" customHeight="1">
      <c r="A86" s="109"/>
      <c r="B86" s="113"/>
      <c r="C86" s="27">
        <v>6050</v>
      </c>
      <c r="D86" s="18" t="s">
        <v>38</v>
      </c>
      <c r="E86" s="17">
        <f>E87+E88</f>
        <v>0</v>
      </c>
      <c r="F86" s="17">
        <f>F87+F88</f>
        <v>0</v>
      </c>
      <c r="G86" s="17">
        <f t="shared" ref="G86:J86" si="32">G87+G88</f>
        <v>0</v>
      </c>
      <c r="H86" s="17">
        <f t="shared" si="32"/>
        <v>0</v>
      </c>
      <c r="I86" s="17">
        <f t="shared" si="32"/>
        <v>0</v>
      </c>
      <c r="J86" s="17">
        <f t="shared" si="32"/>
        <v>0</v>
      </c>
    </row>
    <row r="87" spans="1:10" ht="8.25" customHeight="1">
      <c r="A87" s="109"/>
      <c r="B87" s="113"/>
      <c r="C87" s="27"/>
      <c r="D87" s="14"/>
      <c r="E87" s="17"/>
      <c r="F87" s="23">
        <f>G87+H87+I87+J87+K87</f>
        <v>0</v>
      </c>
      <c r="G87" s="23"/>
      <c r="H87" s="17"/>
      <c r="I87" s="17"/>
      <c r="J87" s="17"/>
    </row>
    <row r="88" spans="1:10" ht="23.25" customHeight="1">
      <c r="A88" s="109"/>
      <c r="B88" s="113"/>
      <c r="C88" s="27"/>
      <c r="D88" s="18" t="s">
        <v>37</v>
      </c>
      <c r="E88" s="17">
        <f>E89</f>
        <v>0</v>
      </c>
      <c r="F88" s="17">
        <f t="shared" ref="F88:J88" si="33">F89</f>
        <v>0</v>
      </c>
      <c r="G88" s="17">
        <f t="shared" si="33"/>
        <v>0</v>
      </c>
      <c r="H88" s="17">
        <f t="shared" si="33"/>
        <v>0</v>
      </c>
      <c r="I88" s="17">
        <f t="shared" si="33"/>
        <v>0</v>
      </c>
      <c r="J88" s="17">
        <f t="shared" si="33"/>
        <v>0</v>
      </c>
    </row>
    <row r="89" spans="1:10" ht="22.5" customHeight="1">
      <c r="A89" s="109"/>
      <c r="B89" s="113"/>
      <c r="C89" s="40"/>
      <c r="D89" s="14" t="s">
        <v>63</v>
      </c>
      <c r="E89" s="23"/>
      <c r="F89" s="23">
        <f>G89+H89+I89+J89</f>
        <v>0</v>
      </c>
      <c r="G89" s="23"/>
      <c r="H89" s="23"/>
      <c r="I89" s="23"/>
      <c r="J89" s="23"/>
    </row>
    <row r="90" spans="1:10" ht="24" customHeight="1">
      <c r="A90" s="109"/>
      <c r="B90" s="114"/>
      <c r="C90" s="27">
        <v>6060</v>
      </c>
      <c r="D90" s="18" t="s">
        <v>38</v>
      </c>
      <c r="E90" s="17">
        <f>E91+E92</f>
        <v>0</v>
      </c>
      <c r="F90" s="17">
        <f>F91+F92</f>
        <v>1036</v>
      </c>
      <c r="G90" s="17">
        <f t="shared" ref="G90:J90" si="34">G91+G92</f>
        <v>1036</v>
      </c>
      <c r="H90" s="17">
        <f t="shared" si="34"/>
        <v>0</v>
      </c>
      <c r="I90" s="17">
        <f t="shared" si="34"/>
        <v>0</v>
      </c>
      <c r="J90" s="17">
        <f t="shared" si="34"/>
        <v>0</v>
      </c>
    </row>
    <row r="91" spans="1:10" ht="11.25" customHeight="1">
      <c r="A91" s="109"/>
      <c r="B91" s="114"/>
      <c r="C91" s="27"/>
      <c r="D91" s="14"/>
      <c r="E91" s="23"/>
      <c r="F91" s="23">
        <f>K91+J91+I91+H91+G91</f>
        <v>0</v>
      </c>
      <c r="G91" s="23"/>
      <c r="H91" s="23"/>
      <c r="I91" s="23"/>
      <c r="J91" s="23"/>
    </row>
    <row r="92" spans="1:10" ht="22.5" customHeight="1">
      <c r="A92" s="109"/>
      <c r="B92" s="114"/>
      <c r="C92" s="27"/>
      <c r="D92" s="18" t="s">
        <v>37</v>
      </c>
      <c r="E92" s="23">
        <f>E93</f>
        <v>0</v>
      </c>
      <c r="F92" s="23">
        <f>F93</f>
        <v>1036</v>
      </c>
      <c r="G92" s="23">
        <f t="shared" ref="G92:J92" si="35">G93</f>
        <v>1036</v>
      </c>
      <c r="H92" s="23">
        <f t="shared" si="35"/>
        <v>0</v>
      </c>
      <c r="I92" s="23">
        <f t="shared" si="35"/>
        <v>0</v>
      </c>
      <c r="J92" s="23">
        <f t="shared" si="35"/>
        <v>0</v>
      </c>
    </row>
    <row r="93" spans="1:10" ht="10.5" customHeight="1">
      <c r="A93" s="111"/>
      <c r="B93" s="114"/>
      <c r="C93" s="27"/>
      <c r="D93" s="14"/>
      <c r="E93" s="23"/>
      <c r="F93" s="23">
        <f>G93+H93+I93+J93</f>
        <v>1036</v>
      </c>
      <c r="G93" s="17">
        <v>1036</v>
      </c>
      <c r="H93" s="17"/>
      <c r="I93" s="17"/>
      <c r="J93" s="17"/>
    </row>
    <row r="94" spans="1:10" ht="23.25" customHeight="1">
      <c r="A94" s="117">
        <v>754</v>
      </c>
      <c r="B94" s="43"/>
      <c r="C94" s="27"/>
      <c r="D94" s="44" t="s">
        <v>64</v>
      </c>
      <c r="E94" s="17">
        <f>E95</f>
        <v>0</v>
      </c>
      <c r="F94" s="17">
        <f t="shared" ref="F94:J94" si="36">F95</f>
        <v>137000</v>
      </c>
      <c r="G94" s="17">
        <f t="shared" si="36"/>
        <v>0</v>
      </c>
      <c r="H94" s="17">
        <f t="shared" si="36"/>
        <v>33300</v>
      </c>
      <c r="I94" s="17">
        <f t="shared" si="36"/>
        <v>0</v>
      </c>
      <c r="J94" s="17">
        <f t="shared" si="36"/>
        <v>103700</v>
      </c>
    </row>
    <row r="95" spans="1:10" ht="14.25" customHeight="1">
      <c r="A95" s="109"/>
      <c r="B95" s="90">
        <v>75412</v>
      </c>
      <c r="C95" s="40"/>
      <c r="D95" s="46" t="s">
        <v>65</v>
      </c>
      <c r="E95" s="23">
        <f>E96+E100+E103</f>
        <v>0</v>
      </c>
      <c r="F95" s="23">
        <f t="shared" ref="F95:J95" si="37">F96+F100+F103</f>
        <v>137000</v>
      </c>
      <c r="G95" s="23">
        <f t="shared" si="37"/>
        <v>0</v>
      </c>
      <c r="H95" s="23">
        <f t="shared" si="37"/>
        <v>33300</v>
      </c>
      <c r="I95" s="23">
        <f t="shared" si="37"/>
        <v>0</v>
      </c>
      <c r="J95" s="23">
        <f t="shared" si="37"/>
        <v>103700</v>
      </c>
    </row>
    <row r="96" spans="1:10" ht="24" customHeight="1">
      <c r="A96" s="109"/>
      <c r="B96" s="45"/>
      <c r="C96" s="40" t="s">
        <v>66</v>
      </c>
      <c r="D96" s="18" t="s">
        <v>38</v>
      </c>
      <c r="E96" s="23">
        <f t="shared" ref="E96:J96" si="38">E99+E97+E98</f>
        <v>0</v>
      </c>
      <c r="F96" s="23">
        <f t="shared" si="38"/>
        <v>15000</v>
      </c>
      <c r="G96" s="23">
        <f t="shared" si="38"/>
        <v>0</v>
      </c>
      <c r="H96" s="23">
        <f t="shared" si="38"/>
        <v>15000</v>
      </c>
      <c r="I96" s="23">
        <f t="shared" si="38"/>
        <v>0</v>
      </c>
      <c r="J96" s="23">
        <f t="shared" si="38"/>
        <v>0</v>
      </c>
    </row>
    <row r="97" spans="1:10" ht="13.5" customHeight="1">
      <c r="A97" s="109"/>
      <c r="B97" s="45"/>
      <c r="C97" s="40"/>
      <c r="D97" s="14" t="s">
        <v>67</v>
      </c>
      <c r="E97" s="23"/>
      <c r="F97" s="23">
        <f>G97+H97+I97+J97</f>
        <v>0</v>
      </c>
      <c r="G97" s="23"/>
      <c r="H97" s="23"/>
      <c r="I97" s="23"/>
      <c r="J97" s="23"/>
    </row>
    <row r="98" spans="1:10" ht="11.25" customHeight="1">
      <c r="A98" s="109"/>
      <c r="B98" s="45"/>
      <c r="C98" s="40"/>
      <c r="D98" s="14" t="s">
        <v>68</v>
      </c>
      <c r="E98" s="23"/>
      <c r="F98" s="23">
        <f>G98+H98+I98+J98</f>
        <v>0</v>
      </c>
      <c r="G98" s="23"/>
      <c r="H98" s="23"/>
      <c r="I98" s="23"/>
      <c r="J98" s="23"/>
    </row>
    <row r="99" spans="1:10" ht="11.25" customHeight="1">
      <c r="A99" s="109"/>
      <c r="B99" s="45"/>
      <c r="C99" s="40"/>
      <c r="D99" s="14" t="s">
        <v>69</v>
      </c>
      <c r="E99" s="23"/>
      <c r="F99" s="23">
        <f>G99+H99+I99+J99</f>
        <v>15000</v>
      </c>
      <c r="G99" s="23"/>
      <c r="H99" s="23">
        <v>15000</v>
      </c>
      <c r="I99" s="42"/>
      <c r="J99" s="23"/>
    </row>
    <row r="100" spans="1:10" ht="23.25" customHeight="1">
      <c r="A100" s="109"/>
      <c r="B100" s="45"/>
      <c r="C100" s="40">
        <v>6057</v>
      </c>
      <c r="D100" s="47" t="s">
        <v>70</v>
      </c>
      <c r="E100" s="23">
        <f>E101+E102</f>
        <v>0</v>
      </c>
      <c r="F100" s="23">
        <f t="shared" ref="F100:J100" si="39">F101+F102</f>
        <v>103700</v>
      </c>
      <c r="G100" s="23">
        <f t="shared" si="39"/>
        <v>0</v>
      </c>
      <c r="H100" s="23">
        <f t="shared" si="39"/>
        <v>0</v>
      </c>
      <c r="I100" s="23">
        <f t="shared" si="39"/>
        <v>0</v>
      </c>
      <c r="J100" s="23">
        <f t="shared" si="39"/>
        <v>103700</v>
      </c>
    </row>
    <row r="101" spans="1:10" ht="21.75" customHeight="1">
      <c r="A101" s="109"/>
      <c r="B101" s="45"/>
      <c r="C101" s="40"/>
      <c r="D101" s="39" t="s">
        <v>68</v>
      </c>
      <c r="E101" s="23"/>
      <c r="F101" s="23">
        <f>G101+H101+I101+J101</f>
        <v>95200</v>
      </c>
      <c r="G101" s="23"/>
      <c r="H101" s="23"/>
      <c r="I101" s="42"/>
      <c r="J101" s="23">
        <v>95200</v>
      </c>
    </row>
    <row r="102" spans="1:10" ht="26.25" customHeight="1">
      <c r="A102" s="109"/>
      <c r="B102" s="45"/>
      <c r="C102" s="40"/>
      <c r="D102" s="39" t="s">
        <v>71</v>
      </c>
      <c r="E102" s="23"/>
      <c r="F102" s="23">
        <f>G102+H102+I102+J102</f>
        <v>8500</v>
      </c>
      <c r="G102" s="23"/>
      <c r="H102" s="23"/>
      <c r="I102" s="42"/>
      <c r="J102" s="23">
        <v>8500</v>
      </c>
    </row>
    <row r="103" spans="1:10" ht="21.75" customHeight="1">
      <c r="A103" s="109"/>
      <c r="B103" s="45"/>
      <c r="C103" s="40">
        <v>6059</v>
      </c>
      <c r="D103" s="47" t="s">
        <v>70</v>
      </c>
      <c r="E103" s="23">
        <f>E104+E105</f>
        <v>0</v>
      </c>
      <c r="F103" s="23">
        <f t="shared" ref="F103:J103" si="40">F104+F105</f>
        <v>18300</v>
      </c>
      <c r="G103" s="23">
        <f t="shared" si="40"/>
        <v>0</v>
      </c>
      <c r="H103" s="23">
        <f t="shared" si="40"/>
        <v>18300</v>
      </c>
      <c r="I103" s="23">
        <f t="shared" si="40"/>
        <v>0</v>
      </c>
      <c r="J103" s="23">
        <f t="shared" si="40"/>
        <v>0</v>
      </c>
    </row>
    <row r="104" spans="1:10" ht="22.5" customHeight="1">
      <c r="A104" s="109"/>
      <c r="B104" s="45"/>
      <c r="C104" s="40"/>
      <c r="D104" s="39" t="s">
        <v>68</v>
      </c>
      <c r="E104" s="23"/>
      <c r="F104" s="23">
        <f>G104+H104+I104+J104</f>
        <v>16800</v>
      </c>
      <c r="G104" s="23"/>
      <c r="H104" s="23">
        <v>16800</v>
      </c>
      <c r="I104" s="42"/>
      <c r="J104" s="23"/>
    </row>
    <row r="105" spans="1:10" ht="23.25" customHeight="1">
      <c r="A105" s="109"/>
      <c r="B105" s="45"/>
      <c r="C105" s="40"/>
      <c r="D105" s="39" t="s">
        <v>71</v>
      </c>
      <c r="E105" s="23"/>
      <c r="F105" s="23">
        <f>G105+H105+I105+J105</f>
        <v>1500</v>
      </c>
      <c r="G105" s="23"/>
      <c r="H105" s="23">
        <v>1500</v>
      </c>
      <c r="I105" s="42"/>
      <c r="J105" s="23"/>
    </row>
    <row r="106" spans="1:10" ht="10.5" customHeight="1">
      <c r="A106" s="110" t="s">
        <v>72</v>
      </c>
      <c r="B106" s="48"/>
      <c r="C106" s="49"/>
      <c r="D106" s="18" t="s">
        <v>73</v>
      </c>
      <c r="E106" s="17">
        <f>E107+E110</f>
        <v>0</v>
      </c>
      <c r="F106" s="17">
        <f t="shared" ref="F106:J106" si="41">F107+F110</f>
        <v>140000</v>
      </c>
      <c r="G106" s="17">
        <f t="shared" si="41"/>
        <v>15000</v>
      </c>
      <c r="H106" s="17">
        <f t="shared" si="41"/>
        <v>40000</v>
      </c>
      <c r="I106" s="17">
        <f t="shared" si="41"/>
        <v>0</v>
      </c>
      <c r="J106" s="17">
        <f t="shared" si="41"/>
        <v>85000</v>
      </c>
    </row>
    <row r="107" spans="1:10" ht="10.5" customHeight="1">
      <c r="A107" s="109"/>
      <c r="B107" s="110" t="s">
        <v>74</v>
      </c>
      <c r="C107" s="49"/>
      <c r="D107" s="18" t="s">
        <v>75</v>
      </c>
      <c r="E107" s="17">
        <f>E108</f>
        <v>0</v>
      </c>
      <c r="F107" s="17">
        <f t="shared" ref="F107:J108" si="42">F108</f>
        <v>40000</v>
      </c>
      <c r="G107" s="17">
        <f t="shared" si="42"/>
        <v>0</v>
      </c>
      <c r="H107" s="17">
        <f t="shared" si="42"/>
        <v>40000</v>
      </c>
      <c r="I107" s="17">
        <f t="shared" si="42"/>
        <v>0</v>
      </c>
      <c r="J107" s="17">
        <f t="shared" si="42"/>
        <v>0</v>
      </c>
    </row>
    <row r="108" spans="1:10" ht="12.75" customHeight="1">
      <c r="A108" s="109"/>
      <c r="B108" s="109"/>
      <c r="C108" s="50">
        <v>6060</v>
      </c>
      <c r="D108" s="20" t="s">
        <v>76</v>
      </c>
      <c r="E108" s="23">
        <f>E109</f>
        <v>0</v>
      </c>
      <c r="F108" s="23">
        <f t="shared" si="42"/>
        <v>40000</v>
      </c>
      <c r="G108" s="23">
        <f t="shared" si="42"/>
        <v>0</v>
      </c>
      <c r="H108" s="23">
        <f t="shared" si="42"/>
        <v>40000</v>
      </c>
      <c r="I108" s="23">
        <f t="shared" si="42"/>
        <v>0</v>
      </c>
      <c r="J108" s="23">
        <f t="shared" si="42"/>
        <v>0</v>
      </c>
    </row>
    <row r="109" spans="1:10" ht="15.75" customHeight="1">
      <c r="A109" s="109"/>
      <c r="B109" s="109"/>
      <c r="C109" s="50"/>
      <c r="D109" s="39" t="s">
        <v>77</v>
      </c>
      <c r="E109" s="23"/>
      <c r="F109" s="23">
        <f>G109+H109+I109+J109</f>
        <v>40000</v>
      </c>
      <c r="G109" s="23"/>
      <c r="H109" s="23">
        <v>40000</v>
      </c>
      <c r="I109" s="23"/>
      <c r="J109" s="23"/>
    </row>
    <row r="110" spans="1:10">
      <c r="A110" s="51"/>
      <c r="B110" s="91">
        <v>80110</v>
      </c>
      <c r="C110" s="52"/>
      <c r="D110" s="53" t="s">
        <v>78</v>
      </c>
      <c r="E110" s="17">
        <f>E111+E113</f>
        <v>0</v>
      </c>
      <c r="F110" s="17">
        <f t="shared" ref="F110:J110" si="43">F111+F113</f>
        <v>100000</v>
      </c>
      <c r="G110" s="17">
        <f t="shared" si="43"/>
        <v>15000</v>
      </c>
      <c r="H110" s="17">
        <f t="shared" si="43"/>
        <v>0</v>
      </c>
      <c r="I110" s="17">
        <f t="shared" si="43"/>
        <v>0</v>
      </c>
      <c r="J110" s="17">
        <f t="shared" si="43"/>
        <v>85000</v>
      </c>
    </row>
    <row r="111" spans="1:10" ht="15.75" customHeight="1">
      <c r="A111" s="51"/>
      <c r="B111" s="54"/>
      <c r="C111" s="52">
        <v>6057</v>
      </c>
      <c r="D111" s="53" t="s">
        <v>79</v>
      </c>
      <c r="E111" s="17">
        <f>E112</f>
        <v>0</v>
      </c>
      <c r="F111" s="17">
        <f t="shared" ref="F111:J111" si="44">F112</f>
        <v>85000</v>
      </c>
      <c r="G111" s="17">
        <f t="shared" si="44"/>
        <v>0</v>
      </c>
      <c r="H111" s="17">
        <f t="shared" si="44"/>
        <v>0</v>
      </c>
      <c r="I111" s="17">
        <f t="shared" si="44"/>
        <v>0</v>
      </c>
      <c r="J111" s="17">
        <f t="shared" si="44"/>
        <v>85000</v>
      </c>
    </row>
    <row r="112" spans="1:10" ht="33.75" customHeight="1">
      <c r="A112" s="51"/>
      <c r="B112" s="51"/>
      <c r="C112" s="50"/>
      <c r="D112" s="39" t="s">
        <v>80</v>
      </c>
      <c r="E112" s="23"/>
      <c r="F112" s="23">
        <f>G112+H112+I112+J112</f>
        <v>85000</v>
      </c>
      <c r="G112" s="23"/>
      <c r="H112" s="23"/>
      <c r="I112" s="23"/>
      <c r="J112" s="23">
        <v>85000</v>
      </c>
    </row>
    <row r="113" spans="1:10" ht="12" customHeight="1">
      <c r="A113" s="51"/>
      <c r="B113" s="51"/>
      <c r="C113" s="50">
        <v>6059</v>
      </c>
      <c r="D113" s="53" t="s">
        <v>79</v>
      </c>
      <c r="E113" s="17">
        <f>E114</f>
        <v>0</v>
      </c>
      <c r="F113" s="17">
        <f t="shared" ref="F113:J113" si="45">F114</f>
        <v>15000</v>
      </c>
      <c r="G113" s="17">
        <f t="shared" si="45"/>
        <v>15000</v>
      </c>
      <c r="H113" s="17">
        <f t="shared" si="45"/>
        <v>0</v>
      </c>
      <c r="I113" s="17">
        <f t="shared" si="45"/>
        <v>0</v>
      </c>
      <c r="J113" s="17">
        <f t="shared" si="45"/>
        <v>0</v>
      </c>
    </row>
    <row r="114" spans="1:10" ht="33.75" customHeight="1">
      <c r="A114" s="51"/>
      <c r="B114" s="55"/>
      <c r="C114" s="50"/>
      <c r="D114" s="39" t="s">
        <v>80</v>
      </c>
      <c r="E114" s="23"/>
      <c r="F114" s="23">
        <f>G114+H114+I114+J114</f>
        <v>15000</v>
      </c>
      <c r="G114" s="23">
        <v>15000</v>
      </c>
      <c r="H114" s="23"/>
      <c r="I114" s="23"/>
      <c r="J114" s="23">
        <v>0</v>
      </c>
    </row>
    <row r="115" spans="1:10" ht="24" customHeight="1">
      <c r="A115" s="110" t="s">
        <v>81</v>
      </c>
      <c r="B115" s="56"/>
      <c r="C115" s="26"/>
      <c r="D115" s="16" t="s">
        <v>82</v>
      </c>
      <c r="F115" s="17">
        <f>F116+F123+F137++F148</f>
        <v>977700</v>
      </c>
      <c r="G115" s="17">
        <f t="shared" ref="G115:J115" si="46">G116+G123+G137++G148</f>
        <v>15500</v>
      </c>
      <c r="H115" s="17">
        <f t="shared" si="46"/>
        <v>373994</v>
      </c>
      <c r="I115" s="17">
        <f t="shared" si="46"/>
        <v>0</v>
      </c>
      <c r="J115" s="17">
        <f t="shared" si="46"/>
        <v>588206</v>
      </c>
    </row>
    <row r="116" spans="1:10" ht="15" customHeight="1">
      <c r="A116" s="112"/>
      <c r="B116" s="118" t="s">
        <v>83</v>
      </c>
      <c r="C116" s="26"/>
      <c r="D116" s="18" t="s">
        <v>84</v>
      </c>
      <c r="E116" s="17">
        <f>E117+E120</f>
        <v>0</v>
      </c>
      <c r="F116" s="17">
        <f t="shared" ref="F116:J116" si="47">F117+F120</f>
        <v>641200</v>
      </c>
      <c r="G116" s="17">
        <f t="shared" si="47"/>
        <v>0</v>
      </c>
      <c r="H116" s="17">
        <f t="shared" si="47"/>
        <v>295244</v>
      </c>
      <c r="I116" s="17">
        <f t="shared" si="47"/>
        <v>0</v>
      </c>
      <c r="J116" s="17">
        <f t="shared" si="47"/>
        <v>345956</v>
      </c>
    </row>
    <row r="117" spans="1:10" ht="13.5" customHeight="1">
      <c r="A117" s="112"/>
      <c r="B117" s="105"/>
      <c r="C117" s="26" t="s">
        <v>85</v>
      </c>
      <c r="D117" s="14" t="s">
        <v>57</v>
      </c>
      <c r="E117" s="17">
        <f>E118+E119</f>
        <v>0</v>
      </c>
      <c r="F117" s="17">
        <f>F118+F119</f>
        <v>345956</v>
      </c>
      <c r="G117" s="17">
        <f>G118+G119</f>
        <v>0</v>
      </c>
      <c r="H117" s="17">
        <f t="shared" ref="H117:J117" si="48">H118+H119</f>
        <v>0</v>
      </c>
      <c r="I117" s="17">
        <f t="shared" si="48"/>
        <v>0</v>
      </c>
      <c r="J117" s="17">
        <f t="shared" si="48"/>
        <v>345956</v>
      </c>
    </row>
    <row r="118" spans="1:10" ht="35.25" customHeight="1">
      <c r="A118" s="112"/>
      <c r="B118" s="105"/>
      <c r="C118" s="26"/>
      <c r="D118" s="25" t="s">
        <v>86</v>
      </c>
      <c r="E118" s="17"/>
      <c r="F118" s="23">
        <f>G118+H118+I118+J118+K118</f>
        <v>287731</v>
      </c>
      <c r="G118" s="23"/>
      <c r="H118" s="23"/>
      <c r="I118" s="23"/>
      <c r="J118" s="23">
        <v>287731</v>
      </c>
    </row>
    <row r="119" spans="1:10" ht="32.25" customHeight="1">
      <c r="A119" s="112"/>
      <c r="B119" s="105"/>
      <c r="C119" s="26"/>
      <c r="D119" s="25" t="s">
        <v>122</v>
      </c>
      <c r="E119" s="17"/>
      <c r="F119" s="57">
        <f>G119+H119+I119+J119</f>
        <v>58225</v>
      </c>
      <c r="G119" s="17"/>
      <c r="H119" s="17"/>
      <c r="I119" s="17"/>
      <c r="J119" s="23">
        <v>58225</v>
      </c>
    </row>
    <row r="120" spans="1:10" ht="15.75" customHeight="1">
      <c r="A120" s="112"/>
      <c r="B120" s="105"/>
      <c r="C120" s="26" t="s">
        <v>87</v>
      </c>
      <c r="D120" s="14" t="s">
        <v>57</v>
      </c>
      <c r="E120" s="17">
        <f>E121+E122</f>
        <v>0</v>
      </c>
      <c r="F120" s="17">
        <f t="shared" ref="F120:J120" si="49">F121+F122</f>
        <v>295244</v>
      </c>
      <c r="G120" s="17">
        <f t="shared" si="49"/>
        <v>0</v>
      </c>
      <c r="H120" s="17">
        <f t="shared" si="49"/>
        <v>295244</v>
      </c>
      <c r="I120" s="17">
        <f t="shared" si="49"/>
        <v>0</v>
      </c>
      <c r="J120" s="17">
        <f t="shared" si="49"/>
        <v>0</v>
      </c>
    </row>
    <row r="121" spans="1:10" ht="32.25" customHeight="1">
      <c r="A121" s="112"/>
      <c r="B121" s="105"/>
      <c r="C121" s="26"/>
      <c r="D121" s="25" t="s">
        <v>86</v>
      </c>
      <c r="E121" s="17"/>
      <c r="F121" s="23">
        <f>G121+H121+I121+J121+K121</f>
        <v>268469</v>
      </c>
      <c r="G121" s="23"/>
      <c r="H121" s="23">
        <v>268469</v>
      </c>
      <c r="I121" s="17"/>
      <c r="J121" s="17"/>
    </row>
    <row r="122" spans="1:10" ht="33.75" customHeight="1">
      <c r="A122" s="112"/>
      <c r="B122" s="58"/>
      <c r="C122" s="59"/>
      <c r="D122" s="25" t="s">
        <v>122</v>
      </c>
      <c r="E122" s="17"/>
      <c r="F122" s="23">
        <f>G122+H122+I122+J122</f>
        <v>26775</v>
      </c>
      <c r="G122" s="23"/>
      <c r="H122" s="23">
        <v>26775</v>
      </c>
      <c r="I122" s="17"/>
      <c r="J122" s="17"/>
    </row>
    <row r="123" spans="1:10">
      <c r="A123" s="109"/>
      <c r="B123" s="119">
        <v>90002</v>
      </c>
      <c r="C123" s="50"/>
      <c r="D123" s="60" t="s">
        <v>88</v>
      </c>
      <c r="E123" s="61">
        <f>E124+E126+E128+E130+E132+E134</f>
        <v>0</v>
      </c>
      <c r="F123" s="61">
        <f t="shared" ref="F123:H123" si="50">F124+F126+F128+F130+F132+F134</f>
        <v>110000</v>
      </c>
      <c r="G123" s="61">
        <f t="shared" si="50"/>
        <v>15000</v>
      </c>
      <c r="H123" s="61">
        <f t="shared" si="50"/>
        <v>10000</v>
      </c>
      <c r="I123" s="61">
        <f t="shared" ref="I123:J123" si="51">+I128+I130+I132+I134</f>
        <v>0</v>
      </c>
      <c r="J123" s="61">
        <f t="shared" si="51"/>
        <v>85000</v>
      </c>
    </row>
    <row r="124" spans="1:10" ht="15" customHeight="1">
      <c r="A124" s="109"/>
      <c r="B124" s="120"/>
      <c r="C124" s="62" t="s">
        <v>66</v>
      </c>
      <c r="D124" s="14" t="s">
        <v>57</v>
      </c>
      <c r="E124" s="57">
        <f>E125</f>
        <v>0</v>
      </c>
      <c r="F124" s="57">
        <f t="shared" ref="F124:J124" si="52">F125</f>
        <v>5000</v>
      </c>
      <c r="G124" s="57">
        <f t="shared" si="52"/>
        <v>0</v>
      </c>
      <c r="H124" s="57">
        <f t="shared" si="52"/>
        <v>5000</v>
      </c>
      <c r="I124" s="57">
        <f t="shared" si="52"/>
        <v>0</v>
      </c>
      <c r="J124" s="57">
        <f t="shared" si="52"/>
        <v>0</v>
      </c>
    </row>
    <row r="125" spans="1:10" ht="14.25" customHeight="1">
      <c r="A125" s="109"/>
      <c r="B125" s="120"/>
      <c r="C125" s="62"/>
      <c r="D125" s="63" t="s">
        <v>89</v>
      </c>
      <c r="E125" s="57"/>
      <c r="F125" s="64">
        <f>G125+H125+I125+J125</f>
        <v>5000</v>
      </c>
      <c r="G125" s="23"/>
      <c r="H125" s="23">
        <v>5000</v>
      </c>
      <c r="I125" s="42"/>
      <c r="J125" s="23"/>
    </row>
    <row r="126" spans="1:10" ht="12.75" customHeight="1">
      <c r="A126" s="109"/>
      <c r="B126" s="120"/>
      <c r="C126" s="62" t="s">
        <v>50</v>
      </c>
      <c r="D126" s="18" t="s">
        <v>76</v>
      </c>
      <c r="E126" s="61">
        <f>E127</f>
        <v>0</v>
      </c>
      <c r="F126" s="61">
        <f t="shared" ref="F126:J126" si="53">F127</f>
        <v>5000</v>
      </c>
      <c r="G126" s="61">
        <f t="shared" si="53"/>
        <v>0</v>
      </c>
      <c r="H126" s="61">
        <f t="shared" si="53"/>
        <v>5000</v>
      </c>
      <c r="I126" s="61">
        <f t="shared" si="53"/>
        <v>0</v>
      </c>
      <c r="J126" s="61">
        <f t="shared" si="53"/>
        <v>0</v>
      </c>
    </row>
    <row r="127" spans="1:10">
      <c r="A127" s="109"/>
      <c r="B127" s="121"/>
      <c r="C127" s="62"/>
      <c r="D127" s="63" t="s">
        <v>90</v>
      </c>
      <c r="E127" s="57"/>
      <c r="F127" s="64">
        <f>G127+H127+I127+J127</f>
        <v>5000</v>
      </c>
      <c r="G127" s="23"/>
      <c r="H127" s="23">
        <v>5000</v>
      </c>
      <c r="I127" s="42"/>
      <c r="J127" s="23"/>
    </row>
    <row r="128" spans="1:10">
      <c r="A128" s="109"/>
      <c r="B128" s="65"/>
      <c r="C128" s="50">
        <v>6057</v>
      </c>
      <c r="D128" s="60" t="s">
        <v>16</v>
      </c>
      <c r="E128" s="61">
        <f>E129</f>
        <v>0</v>
      </c>
      <c r="F128" s="61">
        <f t="shared" ref="F128:J128" si="54">F129</f>
        <v>55000</v>
      </c>
      <c r="G128" s="61">
        <f t="shared" si="54"/>
        <v>0</v>
      </c>
      <c r="H128" s="61">
        <f t="shared" si="54"/>
        <v>0</v>
      </c>
      <c r="I128" s="61">
        <f t="shared" si="54"/>
        <v>0</v>
      </c>
      <c r="J128" s="61">
        <f t="shared" si="54"/>
        <v>55000</v>
      </c>
    </row>
    <row r="129" spans="1:10">
      <c r="A129" s="109"/>
      <c r="B129" s="65"/>
      <c r="C129" s="62"/>
      <c r="D129" s="63" t="s">
        <v>89</v>
      </c>
      <c r="E129" s="57"/>
      <c r="F129" s="57">
        <f>G129+H129+I129+J129</f>
        <v>55000</v>
      </c>
      <c r="G129" s="57"/>
      <c r="H129" s="57"/>
      <c r="I129" s="57"/>
      <c r="J129" s="57">
        <v>55000</v>
      </c>
    </row>
    <row r="130" spans="1:10">
      <c r="A130" s="109"/>
      <c r="B130" s="65"/>
      <c r="C130" s="62">
        <v>6059</v>
      </c>
      <c r="D130" s="63" t="s">
        <v>91</v>
      </c>
      <c r="E130" s="57">
        <f>E131</f>
        <v>0</v>
      </c>
      <c r="F130" s="57">
        <f t="shared" ref="F130:J130" si="55">F131</f>
        <v>5000</v>
      </c>
      <c r="G130" s="57">
        <f t="shared" si="55"/>
        <v>5000</v>
      </c>
      <c r="H130" s="57">
        <f t="shared" si="55"/>
        <v>0</v>
      </c>
      <c r="I130" s="57">
        <f t="shared" si="55"/>
        <v>0</v>
      </c>
      <c r="J130" s="57">
        <f t="shared" si="55"/>
        <v>0</v>
      </c>
    </row>
    <row r="131" spans="1:10">
      <c r="A131" s="109"/>
      <c r="B131" s="65"/>
      <c r="C131" s="62"/>
      <c r="D131" s="63" t="s">
        <v>89</v>
      </c>
      <c r="E131" s="57"/>
      <c r="F131" s="64">
        <f>+G131+H131+I131+J131</f>
        <v>5000</v>
      </c>
      <c r="G131" s="23">
        <v>5000</v>
      </c>
      <c r="H131" s="23"/>
      <c r="I131" s="42"/>
      <c r="J131" s="23"/>
    </row>
    <row r="132" spans="1:10">
      <c r="A132" s="109"/>
      <c r="B132" s="65"/>
      <c r="C132" s="62">
        <v>6067</v>
      </c>
      <c r="D132" s="63" t="s">
        <v>92</v>
      </c>
      <c r="E132" s="57">
        <f>E133</f>
        <v>0</v>
      </c>
      <c r="F132" s="57">
        <f t="shared" ref="F132:J132" si="56">F133</f>
        <v>30000</v>
      </c>
      <c r="G132" s="57">
        <f t="shared" si="56"/>
        <v>0</v>
      </c>
      <c r="H132" s="57">
        <f t="shared" si="56"/>
        <v>0</v>
      </c>
      <c r="I132" s="57">
        <f t="shared" si="56"/>
        <v>0</v>
      </c>
      <c r="J132" s="57">
        <f t="shared" si="56"/>
        <v>30000</v>
      </c>
    </row>
    <row r="133" spans="1:10">
      <c r="A133" s="109"/>
      <c r="B133" s="65"/>
      <c r="C133" s="62"/>
      <c r="D133" s="63" t="s">
        <v>89</v>
      </c>
      <c r="E133" s="57"/>
      <c r="F133" s="64">
        <f>G133+H133+I133+J133</f>
        <v>30000</v>
      </c>
      <c r="G133" s="23"/>
      <c r="H133" s="23"/>
      <c r="I133" s="42"/>
      <c r="J133" s="23">
        <v>30000</v>
      </c>
    </row>
    <row r="134" spans="1:10">
      <c r="A134" s="109"/>
      <c r="B134" s="65"/>
      <c r="C134" s="62">
        <v>6069</v>
      </c>
      <c r="D134" s="63" t="s">
        <v>92</v>
      </c>
      <c r="E134" s="57">
        <f>E135</f>
        <v>0</v>
      </c>
      <c r="F134" s="57">
        <f t="shared" ref="F134:J134" si="57">F135</f>
        <v>10000</v>
      </c>
      <c r="G134" s="57">
        <f t="shared" si="57"/>
        <v>10000</v>
      </c>
      <c r="H134" s="57">
        <f t="shared" si="57"/>
        <v>0</v>
      </c>
      <c r="I134" s="57">
        <f t="shared" si="57"/>
        <v>0</v>
      </c>
      <c r="J134" s="57">
        <f t="shared" si="57"/>
        <v>0</v>
      </c>
    </row>
    <row r="135" spans="1:10">
      <c r="A135" s="109"/>
      <c r="B135" s="65"/>
      <c r="C135" s="62"/>
      <c r="D135" s="63" t="s">
        <v>89</v>
      </c>
      <c r="E135" s="57"/>
      <c r="F135" s="64">
        <f>G135+H135+I135+J135</f>
        <v>10000</v>
      </c>
      <c r="G135" s="23">
        <v>10000</v>
      </c>
      <c r="H135" s="23"/>
      <c r="I135" s="42"/>
      <c r="J135" s="23"/>
    </row>
    <row r="136" spans="1:10" ht="11.25" customHeight="1">
      <c r="A136" s="109"/>
      <c r="B136" s="65"/>
      <c r="C136" s="62"/>
      <c r="D136" s="63"/>
      <c r="E136" s="57"/>
      <c r="F136" s="64"/>
      <c r="G136" s="23"/>
      <c r="H136" s="23"/>
      <c r="I136" s="42"/>
      <c r="J136" s="23"/>
    </row>
    <row r="137" spans="1:10" ht="12.75" customHeight="1">
      <c r="A137" s="109"/>
      <c r="B137" s="66">
        <v>90015</v>
      </c>
      <c r="C137" s="50"/>
      <c r="D137" s="67" t="s">
        <v>93</v>
      </c>
      <c r="E137" s="61">
        <f t="shared" ref="E137:J137" si="58">E138+E146+E140+E143</f>
        <v>0</v>
      </c>
      <c r="F137" s="61">
        <f t="shared" si="58"/>
        <v>68500</v>
      </c>
      <c r="G137" s="61">
        <f t="shared" si="58"/>
        <v>500</v>
      </c>
      <c r="H137" s="61">
        <f t="shared" si="58"/>
        <v>25500</v>
      </c>
      <c r="I137" s="61">
        <f t="shared" si="58"/>
        <v>0</v>
      </c>
      <c r="J137" s="61">
        <f t="shared" si="58"/>
        <v>42500</v>
      </c>
    </row>
    <row r="138" spans="1:10" ht="21" customHeight="1">
      <c r="A138" s="109"/>
      <c r="B138" s="65"/>
      <c r="C138" s="62">
        <v>6050</v>
      </c>
      <c r="D138" s="47" t="s">
        <v>94</v>
      </c>
      <c r="E138" s="57">
        <f>E139</f>
        <v>0</v>
      </c>
      <c r="F138" s="57">
        <f t="shared" ref="F138:J138" si="59">F139</f>
        <v>9000</v>
      </c>
      <c r="G138" s="57">
        <f t="shared" si="59"/>
        <v>0</v>
      </c>
      <c r="H138" s="57">
        <f t="shared" si="59"/>
        <v>9000</v>
      </c>
      <c r="I138" s="57">
        <f t="shared" si="59"/>
        <v>0</v>
      </c>
      <c r="J138" s="57">
        <f t="shared" si="59"/>
        <v>0</v>
      </c>
    </row>
    <row r="139" spans="1:10" ht="24" customHeight="1">
      <c r="A139" s="109"/>
      <c r="B139" s="65"/>
      <c r="C139" s="62"/>
      <c r="D139" s="25" t="s">
        <v>95</v>
      </c>
      <c r="E139" s="57"/>
      <c r="F139" s="64">
        <f>G139+H139+I139+J139</f>
        <v>9000</v>
      </c>
      <c r="G139" s="23"/>
      <c r="H139" s="23">
        <v>9000</v>
      </c>
      <c r="I139" s="42"/>
      <c r="J139" s="23"/>
    </row>
    <row r="140" spans="1:10" ht="22.5" customHeight="1">
      <c r="A140" s="109"/>
      <c r="B140" s="65"/>
      <c r="C140" s="62">
        <v>6057</v>
      </c>
      <c r="D140" s="47" t="s">
        <v>94</v>
      </c>
      <c r="E140" s="57">
        <f>E141+E142</f>
        <v>0</v>
      </c>
      <c r="F140" s="57">
        <f t="shared" ref="F140:J140" si="60">F141+F142</f>
        <v>42500</v>
      </c>
      <c r="G140" s="57">
        <f t="shared" si="60"/>
        <v>0</v>
      </c>
      <c r="H140" s="57">
        <f t="shared" si="60"/>
        <v>0</v>
      </c>
      <c r="I140" s="57">
        <f t="shared" si="60"/>
        <v>0</v>
      </c>
      <c r="J140" s="57">
        <f t="shared" si="60"/>
        <v>42500</v>
      </c>
    </row>
    <row r="141" spans="1:10" ht="11.25" customHeight="1">
      <c r="A141" s="109"/>
      <c r="B141" s="65"/>
      <c r="C141" s="62"/>
      <c r="D141" s="25"/>
      <c r="E141" s="57"/>
      <c r="F141" s="64">
        <f>G141+H141+I141+J141</f>
        <v>0</v>
      </c>
      <c r="G141" s="23"/>
      <c r="H141" s="23"/>
      <c r="I141" s="42"/>
      <c r="J141" s="23">
        <v>0</v>
      </c>
    </row>
    <row r="142" spans="1:10" ht="33" customHeight="1">
      <c r="A142" s="109"/>
      <c r="B142" s="65"/>
      <c r="C142" s="62"/>
      <c r="D142" s="32" t="s">
        <v>96</v>
      </c>
      <c r="E142" s="57"/>
      <c r="F142" s="64">
        <f>G142+H142+I142+J142</f>
        <v>42500</v>
      </c>
      <c r="G142" s="23"/>
      <c r="H142" s="23"/>
      <c r="I142" s="42"/>
      <c r="J142" s="23">
        <v>42500</v>
      </c>
    </row>
    <row r="143" spans="1:10" ht="21.75" customHeight="1">
      <c r="A143" s="109"/>
      <c r="B143" s="65"/>
      <c r="C143" s="62">
        <v>6059</v>
      </c>
      <c r="D143" s="47" t="s">
        <v>94</v>
      </c>
      <c r="E143" s="57">
        <f>E144+E145</f>
        <v>0</v>
      </c>
      <c r="F143" s="57">
        <f t="shared" ref="F143:J143" si="61">F144+F145</f>
        <v>16500</v>
      </c>
      <c r="G143" s="57">
        <f t="shared" si="61"/>
        <v>0</v>
      </c>
      <c r="H143" s="57">
        <f t="shared" si="61"/>
        <v>16500</v>
      </c>
      <c r="I143" s="57">
        <f t="shared" si="61"/>
        <v>0</v>
      </c>
      <c r="J143" s="57">
        <f t="shared" si="61"/>
        <v>0</v>
      </c>
    </row>
    <row r="144" spans="1:10" ht="34.5" customHeight="1">
      <c r="A144" s="109"/>
      <c r="B144" s="65"/>
      <c r="C144" s="62"/>
      <c r="D144" s="25" t="s">
        <v>97</v>
      </c>
      <c r="E144" s="57"/>
      <c r="F144" s="64">
        <v>9000</v>
      </c>
      <c r="G144" s="23"/>
      <c r="H144" s="23">
        <v>9000</v>
      </c>
      <c r="I144" s="42"/>
      <c r="J144" s="23"/>
    </row>
    <row r="145" spans="1:10" ht="37.5" customHeight="1">
      <c r="A145" s="109"/>
      <c r="B145" s="65"/>
      <c r="C145" s="62"/>
      <c r="D145" s="32" t="s">
        <v>96</v>
      </c>
      <c r="E145" s="57"/>
      <c r="F145" s="64">
        <f>G145+H145+I145+J145</f>
        <v>7500</v>
      </c>
      <c r="G145" s="23"/>
      <c r="H145" s="23">
        <v>7500</v>
      </c>
      <c r="I145" s="42"/>
      <c r="J145" s="23"/>
    </row>
    <row r="146" spans="1:10" ht="22.5" customHeight="1">
      <c r="A146" s="109"/>
      <c r="B146" s="65"/>
      <c r="C146" s="62"/>
      <c r="D146" s="18" t="s">
        <v>37</v>
      </c>
      <c r="E146" s="57">
        <f>E147</f>
        <v>0</v>
      </c>
      <c r="F146" s="57">
        <f t="shared" ref="F146:J146" si="62">F147</f>
        <v>500</v>
      </c>
      <c r="G146" s="57">
        <f t="shared" si="62"/>
        <v>500</v>
      </c>
      <c r="H146" s="57">
        <f t="shared" si="62"/>
        <v>0</v>
      </c>
      <c r="I146" s="57">
        <f t="shared" si="62"/>
        <v>0</v>
      </c>
      <c r="J146" s="57">
        <f t="shared" si="62"/>
        <v>0</v>
      </c>
    </row>
    <row r="147" spans="1:10" ht="13.5" customHeight="1">
      <c r="A147" s="109"/>
      <c r="B147" s="65"/>
      <c r="C147" s="62">
        <v>6060</v>
      </c>
      <c r="D147" s="33" t="s">
        <v>98</v>
      </c>
      <c r="E147" s="57"/>
      <c r="F147" s="64">
        <f>G147</f>
        <v>500</v>
      </c>
      <c r="G147" s="23">
        <v>500</v>
      </c>
      <c r="H147" s="23"/>
      <c r="I147" s="42"/>
      <c r="J147" s="23"/>
    </row>
    <row r="148" spans="1:10" ht="13.5" customHeight="1">
      <c r="A148" s="109"/>
      <c r="B148" s="122">
        <v>90095</v>
      </c>
      <c r="C148" s="50"/>
      <c r="D148" s="60" t="s">
        <v>62</v>
      </c>
      <c r="E148" s="61">
        <f>E152+E155+E149</f>
        <v>0</v>
      </c>
      <c r="F148" s="61">
        <f t="shared" ref="F148:J148" si="63">F152+F155+F149</f>
        <v>158000</v>
      </c>
      <c r="G148" s="61">
        <f t="shared" si="63"/>
        <v>0</v>
      </c>
      <c r="H148" s="61">
        <f t="shared" si="63"/>
        <v>43250</v>
      </c>
      <c r="I148" s="61">
        <f t="shared" si="63"/>
        <v>0</v>
      </c>
      <c r="J148" s="61">
        <f t="shared" si="63"/>
        <v>114750</v>
      </c>
    </row>
    <row r="149" spans="1:10" ht="12.75" customHeight="1">
      <c r="A149" s="109"/>
      <c r="B149" s="120"/>
      <c r="C149" s="62">
        <v>6050</v>
      </c>
      <c r="D149" s="14" t="s">
        <v>57</v>
      </c>
      <c r="E149" s="57">
        <f>E150+E151</f>
        <v>0</v>
      </c>
      <c r="F149" s="57">
        <f t="shared" ref="F149:J149" si="64">F150+F151</f>
        <v>23000</v>
      </c>
      <c r="G149" s="57">
        <f t="shared" si="64"/>
        <v>0</v>
      </c>
      <c r="H149" s="57">
        <f t="shared" si="64"/>
        <v>23000</v>
      </c>
      <c r="I149" s="57">
        <f t="shared" si="64"/>
        <v>0</v>
      </c>
      <c r="J149" s="57">
        <f t="shared" si="64"/>
        <v>0</v>
      </c>
    </row>
    <row r="150" spans="1:10">
      <c r="A150" s="109"/>
      <c r="B150" s="120"/>
      <c r="C150" s="62"/>
      <c r="D150" s="63" t="s">
        <v>99</v>
      </c>
      <c r="E150" s="57"/>
      <c r="F150" s="57">
        <f>G150+H150+I150+J150+K150</f>
        <v>23000</v>
      </c>
      <c r="G150" s="57"/>
      <c r="H150" s="57">
        <v>23000</v>
      </c>
      <c r="I150" s="57"/>
      <c r="J150" s="57"/>
    </row>
    <row r="151" spans="1:10" ht="10.5" customHeight="1">
      <c r="A151" s="109"/>
      <c r="B151" s="120"/>
      <c r="C151" s="62"/>
      <c r="D151" s="63" t="s">
        <v>100</v>
      </c>
      <c r="E151" s="57"/>
      <c r="F151" s="57">
        <f>G151+H151+I151+J151+K151</f>
        <v>0</v>
      </c>
      <c r="G151" s="57"/>
      <c r="H151" s="57"/>
      <c r="I151" s="57"/>
      <c r="J151" s="57"/>
    </row>
    <row r="152" spans="1:10" ht="14.25" customHeight="1">
      <c r="A152" s="109"/>
      <c r="B152" s="120"/>
      <c r="C152" s="62" t="s">
        <v>85</v>
      </c>
      <c r="D152" s="14" t="s">
        <v>57</v>
      </c>
      <c r="E152" s="57">
        <f>E154+E153</f>
        <v>0</v>
      </c>
      <c r="F152" s="57">
        <f t="shared" ref="F152:J152" si="65">F154+F153</f>
        <v>114750</v>
      </c>
      <c r="G152" s="57">
        <f t="shared" si="65"/>
        <v>0</v>
      </c>
      <c r="H152" s="57">
        <f t="shared" si="65"/>
        <v>0</v>
      </c>
      <c r="I152" s="57">
        <f t="shared" si="65"/>
        <v>0</v>
      </c>
      <c r="J152" s="57">
        <f t="shared" si="65"/>
        <v>114750</v>
      </c>
    </row>
    <row r="153" spans="1:10" ht="12.75" customHeight="1">
      <c r="A153" s="109"/>
      <c r="B153" s="120"/>
      <c r="C153" s="62"/>
      <c r="D153" s="25" t="s">
        <v>101</v>
      </c>
      <c r="E153" s="57"/>
      <c r="F153" s="64">
        <f>G153+H153+I153+J153+K153</f>
        <v>29750</v>
      </c>
      <c r="G153" s="57"/>
      <c r="H153" s="57"/>
      <c r="I153" s="57"/>
      <c r="J153" s="57">
        <v>29750</v>
      </c>
    </row>
    <row r="154" spans="1:10" ht="24" customHeight="1">
      <c r="A154" s="109"/>
      <c r="B154" s="120"/>
      <c r="C154" s="62"/>
      <c r="D154" s="39" t="s">
        <v>102</v>
      </c>
      <c r="E154" s="57"/>
      <c r="F154" s="64">
        <f>G154+H154+I154+J154+K154</f>
        <v>85000</v>
      </c>
      <c r="G154" s="23"/>
      <c r="H154" s="23"/>
      <c r="I154" s="42"/>
      <c r="J154" s="23">
        <v>85000</v>
      </c>
    </row>
    <row r="155" spans="1:10" ht="14.25" customHeight="1">
      <c r="A155" s="109"/>
      <c r="B155" s="120"/>
      <c r="C155" s="62" t="s">
        <v>87</v>
      </c>
      <c r="D155" s="14" t="s">
        <v>57</v>
      </c>
      <c r="E155" s="57">
        <f>E157+E156</f>
        <v>0</v>
      </c>
      <c r="F155" s="57">
        <f t="shared" ref="F155:J155" si="66">F157+F156</f>
        <v>20250</v>
      </c>
      <c r="G155" s="57">
        <f t="shared" si="66"/>
        <v>0</v>
      </c>
      <c r="H155" s="57">
        <f t="shared" si="66"/>
        <v>20250</v>
      </c>
      <c r="I155" s="57">
        <f t="shared" si="66"/>
        <v>0</v>
      </c>
      <c r="J155" s="57">
        <f t="shared" si="66"/>
        <v>0</v>
      </c>
    </row>
    <row r="156" spans="1:10" ht="14.25" customHeight="1">
      <c r="A156" s="109"/>
      <c r="B156" s="120"/>
      <c r="C156" s="62"/>
      <c r="D156" s="25" t="s">
        <v>101</v>
      </c>
      <c r="E156" s="57"/>
      <c r="F156" s="64">
        <f>G156+H156+I156+J156+K156</f>
        <v>5250</v>
      </c>
      <c r="G156" s="57"/>
      <c r="H156" s="57">
        <v>5250</v>
      </c>
      <c r="I156" s="57"/>
      <c r="J156" s="57"/>
    </row>
    <row r="157" spans="1:10" ht="22.5" customHeight="1">
      <c r="A157" s="111"/>
      <c r="B157" s="121"/>
      <c r="C157" s="62"/>
      <c r="D157" s="39" t="s">
        <v>102</v>
      </c>
      <c r="E157" s="57"/>
      <c r="F157" s="64">
        <f>G157+H157+I157+J157+K157</f>
        <v>15000</v>
      </c>
      <c r="G157" s="23"/>
      <c r="H157" s="23">
        <v>15000</v>
      </c>
      <c r="I157" s="42"/>
      <c r="J157" s="23"/>
    </row>
    <row r="158" spans="1:10" ht="18.75" customHeight="1">
      <c r="A158" s="125">
        <v>921</v>
      </c>
      <c r="B158" s="55"/>
      <c r="C158" s="62"/>
      <c r="D158" s="67" t="s">
        <v>103</v>
      </c>
      <c r="E158" s="61">
        <f t="shared" ref="E158:J158" si="67">E159+E166</f>
        <v>0</v>
      </c>
      <c r="F158" s="61">
        <f t="shared" si="67"/>
        <v>63165.69</v>
      </c>
      <c r="G158" s="61">
        <f t="shared" si="67"/>
        <v>0</v>
      </c>
      <c r="H158" s="61">
        <f t="shared" si="67"/>
        <v>63165.69</v>
      </c>
      <c r="I158" s="61">
        <f t="shared" si="67"/>
        <v>0</v>
      </c>
      <c r="J158" s="61">
        <f t="shared" si="67"/>
        <v>0</v>
      </c>
    </row>
    <row r="159" spans="1:10" ht="12" customHeight="1">
      <c r="A159" s="109"/>
      <c r="B159" s="126">
        <v>92109</v>
      </c>
      <c r="C159" s="62"/>
      <c r="D159" s="33" t="s">
        <v>104</v>
      </c>
      <c r="E159" s="57">
        <f t="shared" ref="E159:J159" si="68">E160+E163</f>
        <v>0</v>
      </c>
      <c r="F159" s="57">
        <f t="shared" si="68"/>
        <v>53165.69</v>
      </c>
      <c r="G159" s="57">
        <f t="shared" si="68"/>
        <v>0</v>
      </c>
      <c r="H159" s="57">
        <f t="shared" si="68"/>
        <v>53165.69</v>
      </c>
      <c r="I159" s="57">
        <f t="shared" si="68"/>
        <v>0</v>
      </c>
      <c r="J159" s="57">
        <f t="shared" si="68"/>
        <v>0</v>
      </c>
    </row>
    <row r="160" spans="1:10" ht="16.5" customHeight="1">
      <c r="A160" s="109"/>
      <c r="B160" s="127"/>
      <c r="C160" s="128">
        <v>6050</v>
      </c>
      <c r="D160" s="14" t="s">
        <v>57</v>
      </c>
      <c r="E160" s="57">
        <f t="shared" ref="E160:J161" si="69">E161</f>
        <v>0</v>
      </c>
      <c r="F160" s="57">
        <f t="shared" si="69"/>
        <v>28467</v>
      </c>
      <c r="G160" s="57">
        <f t="shared" si="69"/>
        <v>0</v>
      </c>
      <c r="H160" s="57">
        <f t="shared" si="69"/>
        <v>28467</v>
      </c>
      <c r="I160" s="57">
        <f t="shared" si="69"/>
        <v>0</v>
      </c>
      <c r="J160" s="57">
        <f t="shared" si="69"/>
        <v>0</v>
      </c>
    </row>
    <row r="161" spans="1:10" ht="21.75" customHeight="1">
      <c r="A161" s="109"/>
      <c r="B161" s="127"/>
      <c r="C161" s="128"/>
      <c r="D161" s="18" t="s">
        <v>37</v>
      </c>
      <c r="E161" s="57">
        <f>E162</f>
        <v>0</v>
      </c>
      <c r="F161" s="57">
        <f t="shared" si="69"/>
        <v>28467</v>
      </c>
      <c r="G161" s="57">
        <f t="shared" si="69"/>
        <v>0</v>
      </c>
      <c r="H161" s="57">
        <f t="shared" si="69"/>
        <v>28467</v>
      </c>
      <c r="I161" s="57">
        <f t="shared" si="69"/>
        <v>0</v>
      </c>
      <c r="J161" s="57">
        <f t="shared" si="69"/>
        <v>0</v>
      </c>
    </row>
    <row r="162" spans="1:10" ht="9.75" customHeight="1">
      <c r="A162" s="109"/>
      <c r="B162" s="127"/>
      <c r="C162" s="128"/>
      <c r="D162" s="33"/>
      <c r="E162" s="57"/>
      <c r="F162" s="64">
        <f>G162+H162+I162+J162</f>
        <v>28467</v>
      </c>
      <c r="G162" s="23"/>
      <c r="H162" s="23">
        <v>28467</v>
      </c>
      <c r="I162" s="42"/>
      <c r="J162" s="23"/>
    </row>
    <row r="163" spans="1:10" ht="13.5" customHeight="1">
      <c r="A163" s="109"/>
      <c r="B163" s="127"/>
      <c r="C163" s="128">
        <v>6060</v>
      </c>
      <c r="D163" s="14" t="s">
        <v>76</v>
      </c>
      <c r="E163" s="57">
        <f t="shared" ref="E163:J164" si="70">E164</f>
        <v>0</v>
      </c>
      <c r="F163" s="57">
        <f t="shared" si="70"/>
        <v>24698.69</v>
      </c>
      <c r="G163" s="57">
        <f t="shared" si="70"/>
        <v>0</v>
      </c>
      <c r="H163" s="57">
        <f t="shared" si="70"/>
        <v>24698.69</v>
      </c>
      <c r="I163" s="57">
        <f t="shared" si="70"/>
        <v>0</v>
      </c>
      <c r="J163" s="57">
        <f t="shared" si="70"/>
        <v>0</v>
      </c>
    </row>
    <row r="164" spans="1:10" ht="24" customHeight="1">
      <c r="A164" s="109"/>
      <c r="B164" s="127"/>
      <c r="C164" s="128"/>
      <c r="D164" s="18" t="s">
        <v>37</v>
      </c>
      <c r="E164" s="57">
        <f>E165</f>
        <v>0</v>
      </c>
      <c r="F164" s="57">
        <f t="shared" si="70"/>
        <v>24698.69</v>
      </c>
      <c r="G164" s="57">
        <f t="shared" si="70"/>
        <v>0</v>
      </c>
      <c r="H164" s="57">
        <f t="shared" si="70"/>
        <v>24698.69</v>
      </c>
      <c r="I164" s="57">
        <f t="shared" si="70"/>
        <v>0</v>
      </c>
      <c r="J164" s="57">
        <f t="shared" si="70"/>
        <v>0</v>
      </c>
    </row>
    <row r="165" spans="1:10" ht="12" customHeight="1">
      <c r="A165" s="109"/>
      <c r="B165" s="127"/>
      <c r="C165" s="128"/>
      <c r="D165" s="14"/>
      <c r="E165" s="57"/>
      <c r="F165" s="64">
        <f>G165+H165+I165+J165</f>
        <v>24698.69</v>
      </c>
      <c r="G165" s="23"/>
      <c r="H165" s="23">
        <v>24698.69</v>
      </c>
      <c r="I165" s="42"/>
      <c r="J165" s="23"/>
    </row>
    <row r="166" spans="1:10">
      <c r="A166" s="51"/>
      <c r="B166" s="68">
        <v>92195</v>
      </c>
      <c r="C166" s="50"/>
      <c r="D166" s="18" t="s">
        <v>105</v>
      </c>
      <c r="E166" s="61">
        <f>E167</f>
        <v>0</v>
      </c>
      <c r="F166" s="61">
        <f t="shared" ref="F166:J167" si="71">F167</f>
        <v>10000</v>
      </c>
      <c r="G166" s="61">
        <f t="shared" si="71"/>
        <v>0</v>
      </c>
      <c r="H166" s="61">
        <f t="shared" si="71"/>
        <v>10000</v>
      </c>
      <c r="I166" s="61">
        <f t="shared" si="71"/>
        <v>0</v>
      </c>
      <c r="J166" s="61">
        <f t="shared" si="71"/>
        <v>0</v>
      </c>
    </row>
    <row r="167" spans="1:10" ht="15" customHeight="1">
      <c r="A167" s="51"/>
      <c r="B167" s="69"/>
      <c r="C167" s="62">
        <v>6060</v>
      </c>
      <c r="D167" s="14" t="s">
        <v>16</v>
      </c>
      <c r="E167" s="57">
        <f>E168</f>
        <v>0</v>
      </c>
      <c r="F167" s="57">
        <f t="shared" si="71"/>
        <v>10000</v>
      </c>
      <c r="G167" s="57">
        <f t="shared" si="71"/>
        <v>0</v>
      </c>
      <c r="H167" s="57">
        <f t="shared" si="71"/>
        <v>10000</v>
      </c>
      <c r="I167" s="57">
        <f t="shared" si="71"/>
        <v>0</v>
      </c>
      <c r="J167" s="57">
        <f t="shared" si="71"/>
        <v>0</v>
      </c>
    </row>
    <row r="168" spans="1:10">
      <c r="A168" s="51"/>
      <c r="B168" s="69"/>
      <c r="C168" s="62"/>
      <c r="D168" s="14" t="s">
        <v>106</v>
      </c>
      <c r="E168" s="57"/>
      <c r="F168" s="64">
        <f>G168+H168+I168+J168</f>
        <v>10000</v>
      </c>
      <c r="G168" s="23"/>
      <c r="H168" s="23">
        <v>10000</v>
      </c>
      <c r="I168" s="42"/>
      <c r="J168" s="23"/>
    </row>
    <row r="169" spans="1:10" ht="15.75" customHeight="1">
      <c r="A169" s="110" t="s">
        <v>107</v>
      </c>
      <c r="B169" s="48"/>
      <c r="C169" s="27"/>
      <c r="D169" s="16" t="s">
        <v>108</v>
      </c>
      <c r="E169" s="17">
        <f t="shared" ref="E169:J169" si="72">E178+E170</f>
        <v>0</v>
      </c>
      <c r="F169" s="17">
        <f t="shared" si="72"/>
        <v>88461.98</v>
      </c>
      <c r="G169" s="17">
        <f t="shared" si="72"/>
        <v>88461.98</v>
      </c>
      <c r="H169" s="17">
        <f t="shared" si="72"/>
        <v>0</v>
      </c>
      <c r="I169" s="17">
        <f t="shared" si="72"/>
        <v>0</v>
      </c>
      <c r="J169" s="17">
        <f t="shared" si="72"/>
        <v>0</v>
      </c>
    </row>
    <row r="170" spans="1:10" ht="14.25" customHeight="1">
      <c r="A170" s="112"/>
      <c r="B170" s="70" t="s">
        <v>109</v>
      </c>
      <c r="C170" s="27"/>
      <c r="D170" s="16" t="s">
        <v>110</v>
      </c>
      <c r="E170" s="17">
        <f>E174+E171</f>
        <v>0</v>
      </c>
      <c r="F170" s="17">
        <f t="shared" ref="F170:J170" si="73">F174+F171</f>
        <v>13221.279999999999</v>
      </c>
      <c r="G170" s="17">
        <f t="shared" si="73"/>
        <v>13221.279999999999</v>
      </c>
      <c r="H170" s="17">
        <f t="shared" si="73"/>
        <v>0</v>
      </c>
      <c r="I170" s="17">
        <f t="shared" si="73"/>
        <v>0</v>
      </c>
      <c r="J170" s="17">
        <f t="shared" si="73"/>
        <v>0</v>
      </c>
    </row>
    <row r="171" spans="1:10" ht="16.5" customHeight="1">
      <c r="A171" s="112"/>
      <c r="B171" s="70"/>
      <c r="C171" s="27">
        <v>6050</v>
      </c>
      <c r="D171" s="14" t="s">
        <v>57</v>
      </c>
      <c r="E171" s="17">
        <f t="shared" ref="E171:J172" si="74">E172</f>
        <v>0</v>
      </c>
      <c r="F171" s="17">
        <f t="shared" si="74"/>
        <v>221.4</v>
      </c>
      <c r="G171" s="17">
        <f t="shared" si="74"/>
        <v>221.4</v>
      </c>
      <c r="H171" s="17">
        <f t="shared" si="74"/>
        <v>0</v>
      </c>
      <c r="I171" s="17">
        <f t="shared" si="74"/>
        <v>0</v>
      </c>
      <c r="J171" s="17">
        <f t="shared" si="74"/>
        <v>0</v>
      </c>
    </row>
    <row r="172" spans="1:10" ht="20.25" customHeight="1">
      <c r="A172" s="112"/>
      <c r="B172" s="70"/>
      <c r="C172" s="27"/>
      <c r="D172" s="18" t="s">
        <v>37</v>
      </c>
      <c r="E172" s="17">
        <f t="shared" si="74"/>
        <v>0</v>
      </c>
      <c r="F172" s="17">
        <f t="shared" si="74"/>
        <v>221.4</v>
      </c>
      <c r="G172" s="17">
        <f t="shared" si="74"/>
        <v>221.4</v>
      </c>
      <c r="H172" s="17">
        <f t="shared" si="74"/>
        <v>0</v>
      </c>
      <c r="I172" s="17">
        <f t="shared" si="74"/>
        <v>0</v>
      </c>
      <c r="J172" s="17">
        <f t="shared" si="74"/>
        <v>0</v>
      </c>
    </row>
    <row r="173" spans="1:10" ht="10.5" customHeight="1">
      <c r="A173" s="112"/>
      <c r="B173" s="70"/>
      <c r="C173" s="27"/>
      <c r="D173" s="71"/>
      <c r="E173" s="23"/>
      <c r="F173" s="23">
        <f>G173+H173+I173+J173</f>
        <v>221.4</v>
      </c>
      <c r="G173" s="17">
        <v>221.4</v>
      </c>
      <c r="H173" s="23"/>
      <c r="I173" s="23"/>
      <c r="J173" s="23"/>
    </row>
    <row r="174" spans="1:10" ht="12.75" customHeight="1">
      <c r="A174" s="112"/>
      <c r="B174" s="70"/>
      <c r="C174" s="27">
        <v>6060</v>
      </c>
      <c r="D174" s="14" t="s">
        <v>76</v>
      </c>
      <c r="E174" s="17">
        <f>E176+E175</f>
        <v>0</v>
      </c>
      <c r="F174" s="17">
        <f t="shared" ref="F174:J174" si="75">F176+F175</f>
        <v>12999.88</v>
      </c>
      <c r="G174" s="17">
        <f t="shared" si="75"/>
        <v>12999.88</v>
      </c>
      <c r="H174" s="17">
        <f t="shared" si="75"/>
        <v>0</v>
      </c>
      <c r="I174" s="17">
        <f t="shared" si="75"/>
        <v>0</v>
      </c>
      <c r="J174" s="17">
        <f t="shared" si="75"/>
        <v>0</v>
      </c>
    </row>
    <row r="175" spans="1:10" ht="9" customHeight="1">
      <c r="A175" s="112"/>
      <c r="B175" s="70"/>
      <c r="C175" s="27"/>
      <c r="D175" s="14"/>
      <c r="E175" s="23"/>
      <c r="F175" s="23">
        <f>G175+H175+I175+J175</f>
        <v>0</v>
      </c>
      <c r="G175" s="23"/>
      <c r="H175" s="23"/>
      <c r="I175" s="23"/>
      <c r="J175" s="23"/>
    </row>
    <row r="176" spans="1:10" ht="22.5" customHeight="1">
      <c r="A176" s="112"/>
      <c r="B176" s="70"/>
      <c r="C176" s="27"/>
      <c r="D176" s="18" t="s">
        <v>37</v>
      </c>
      <c r="E176" s="17">
        <f>E177</f>
        <v>0</v>
      </c>
      <c r="F176" s="17">
        <f t="shared" ref="F176:J176" si="76">F177</f>
        <v>12999.88</v>
      </c>
      <c r="G176" s="17">
        <f t="shared" si="76"/>
        <v>12999.88</v>
      </c>
      <c r="H176" s="17">
        <f t="shared" si="76"/>
        <v>0</v>
      </c>
      <c r="I176" s="17">
        <f t="shared" si="76"/>
        <v>0</v>
      </c>
      <c r="J176" s="17">
        <f t="shared" si="76"/>
        <v>0</v>
      </c>
    </row>
    <row r="177" spans="1:10" ht="10.5" customHeight="1">
      <c r="A177" s="112"/>
      <c r="B177" s="70"/>
      <c r="C177" s="27"/>
      <c r="D177" s="14"/>
      <c r="E177" s="23"/>
      <c r="F177" s="23">
        <f>G177+H177+I177+J177</f>
        <v>12999.88</v>
      </c>
      <c r="G177" s="17">
        <v>12999.88</v>
      </c>
      <c r="H177" s="23"/>
      <c r="I177" s="23"/>
      <c r="J177" s="23"/>
    </row>
    <row r="178" spans="1:10" ht="12.75" customHeight="1">
      <c r="A178" s="109"/>
      <c r="B178" s="72" t="s">
        <v>111</v>
      </c>
      <c r="C178" s="49"/>
      <c r="D178" s="18" t="s">
        <v>62</v>
      </c>
      <c r="E178" s="17">
        <f t="shared" ref="E178:J178" si="77">E182+E179</f>
        <v>0</v>
      </c>
      <c r="F178" s="17">
        <f t="shared" si="77"/>
        <v>75240.7</v>
      </c>
      <c r="G178" s="17">
        <f t="shared" si="77"/>
        <v>75240.7</v>
      </c>
      <c r="H178" s="17">
        <f t="shared" si="77"/>
        <v>0</v>
      </c>
      <c r="I178" s="17">
        <f t="shared" si="77"/>
        <v>0</v>
      </c>
      <c r="J178" s="17">
        <f t="shared" si="77"/>
        <v>0</v>
      </c>
    </row>
    <row r="179" spans="1:10" ht="15.75" customHeight="1">
      <c r="A179" s="109"/>
      <c r="B179" s="73"/>
      <c r="C179" s="74">
        <v>6050</v>
      </c>
      <c r="D179" s="14" t="s">
        <v>57</v>
      </c>
      <c r="E179" s="17">
        <f>E180</f>
        <v>0</v>
      </c>
      <c r="F179" s="17">
        <f t="shared" ref="F179:J180" si="78">F180</f>
        <v>33946.199999999997</v>
      </c>
      <c r="G179" s="17">
        <f t="shared" si="78"/>
        <v>33946.199999999997</v>
      </c>
      <c r="H179" s="17">
        <f t="shared" si="78"/>
        <v>0</v>
      </c>
      <c r="I179" s="17">
        <f t="shared" si="78"/>
        <v>0</v>
      </c>
      <c r="J179" s="17">
        <f t="shared" si="78"/>
        <v>0</v>
      </c>
    </row>
    <row r="180" spans="1:10" ht="21" customHeight="1">
      <c r="A180" s="109"/>
      <c r="B180" s="73"/>
      <c r="C180" s="74"/>
      <c r="D180" s="18" t="s">
        <v>37</v>
      </c>
      <c r="E180" s="17">
        <f>E181</f>
        <v>0</v>
      </c>
      <c r="F180" s="17">
        <f t="shared" si="78"/>
        <v>33946.199999999997</v>
      </c>
      <c r="G180" s="17">
        <f t="shared" si="78"/>
        <v>33946.199999999997</v>
      </c>
      <c r="H180" s="17">
        <f t="shared" si="78"/>
        <v>0</v>
      </c>
      <c r="I180" s="17">
        <f t="shared" si="78"/>
        <v>0</v>
      </c>
      <c r="J180" s="17">
        <f t="shared" si="78"/>
        <v>0</v>
      </c>
    </row>
    <row r="181" spans="1:10" ht="13.5" customHeight="1">
      <c r="A181" s="109"/>
      <c r="B181" s="73"/>
      <c r="C181" s="74"/>
      <c r="D181" s="14"/>
      <c r="E181" s="23"/>
      <c r="F181" s="23">
        <f t="shared" ref="F181" si="79">G181+H181+I181+J181</f>
        <v>33946.199999999997</v>
      </c>
      <c r="G181" s="23">
        <v>33946.199999999997</v>
      </c>
      <c r="H181" s="23"/>
      <c r="I181" s="23"/>
      <c r="J181" s="23"/>
    </row>
    <row r="182" spans="1:10" ht="15.75" customHeight="1">
      <c r="A182" s="109"/>
      <c r="B182" s="51"/>
      <c r="C182" s="75">
        <v>6060</v>
      </c>
      <c r="D182" s="14" t="s">
        <v>76</v>
      </c>
      <c r="E182" s="23">
        <f t="shared" ref="E182:J182" si="80">E183+E184</f>
        <v>0</v>
      </c>
      <c r="F182" s="23">
        <f t="shared" si="80"/>
        <v>41294.5</v>
      </c>
      <c r="G182" s="23">
        <f t="shared" si="80"/>
        <v>41294.5</v>
      </c>
      <c r="H182" s="23">
        <f t="shared" si="80"/>
        <v>0</v>
      </c>
      <c r="I182" s="23">
        <f t="shared" si="80"/>
        <v>0</v>
      </c>
      <c r="J182" s="23">
        <f t="shared" si="80"/>
        <v>0</v>
      </c>
    </row>
    <row r="183" spans="1:10" ht="14.25" customHeight="1">
      <c r="A183" s="109"/>
      <c r="B183" s="51"/>
      <c r="C183" s="75"/>
      <c r="D183" s="76" t="s">
        <v>112</v>
      </c>
      <c r="E183" s="23"/>
      <c r="F183" s="23">
        <f>G183+H183+I183+J183</f>
        <v>0</v>
      </c>
      <c r="G183" s="23"/>
      <c r="H183" s="23"/>
      <c r="I183" s="23"/>
      <c r="J183" s="23"/>
    </row>
    <row r="184" spans="1:10" ht="12.75" customHeight="1">
      <c r="A184" s="51"/>
      <c r="B184" s="51"/>
      <c r="C184" s="75"/>
      <c r="D184" s="18" t="s">
        <v>37</v>
      </c>
      <c r="E184" s="23">
        <f>E185</f>
        <v>0</v>
      </c>
      <c r="F184" s="23">
        <f t="shared" ref="F184:J184" si="81">F185</f>
        <v>41294.5</v>
      </c>
      <c r="G184" s="23">
        <f t="shared" si="81"/>
        <v>41294.5</v>
      </c>
      <c r="H184" s="23">
        <f t="shared" si="81"/>
        <v>0</v>
      </c>
      <c r="I184" s="23">
        <f t="shared" si="81"/>
        <v>0</v>
      </c>
      <c r="J184" s="23">
        <f t="shared" si="81"/>
        <v>0</v>
      </c>
    </row>
    <row r="185" spans="1:10" ht="12" customHeight="1">
      <c r="A185" s="51"/>
      <c r="B185" s="51"/>
      <c r="C185" s="75"/>
      <c r="D185" s="14"/>
      <c r="E185" s="23"/>
      <c r="F185" s="23">
        <f t="shared" ref="F185" si="82">G185+H185+I185+J185</f>
        <v>41294.5</v>
      </c>
      <c r="G185" s="23">
        <v>41294.5</v>
      </c>
      <c r="H185" s="23"/>
      <c r="I185" s="23"/>
      <c r="J185" s="23"/>
    </row>
    <row r="186" spans="1:10">
      <c r="A186" s="77"/>
      <c r="B186" s="77"/>
      <c r="C186" s="78"/>
      <c r="D186" s="77" t="s">
        <v>113</v>
      </c>
      <c r="E186" s="79"/>
      <c r="F186" s="79">
        <f>F10+F32+F51+F77+F94+F106+F115+F158+F169</f>
        <v>6692485.6700000009</v>
      </c>
      <c r="G186" s="79">
        <f>G10+G32+G51+G77+G94+G106+G115+G158+G169</f>
        <v>371678.54</v>
      </c>
      <c r="H186" s="79">
        <f>H10+H32+H51+H77+H94+H106+H115+H158+H169</f>
        <v>2449702.63</v>
      </c>
      <c r="I186" s="79">
        <f>I10+I32+I51+I77+I94+I106+I115+I158+I169</f>
        <v>0</v>
      </c>
      <c r="J186" s="79">
        <f>J10+J32+J51+J77+J94+J106+J115+J158+J169</f>
        <v>3871104.5</v>
      </c>
    </row>
    <row r="187" spans="1:10" ht="22.5" customHeight="1">
      <c r="A187" s="80"/>
      <c r="B187" s="80"/>
      <c r="C187" s="81"/>
      <c r="D187" s="82" t="s">
        <v>116</v>
      </c>
      <c r="E187" s="54"/>
      <c r="F187" s="54"/>
      <c r="G187" s="115">
        <f>G186+H186+I186+J186</f>
        <v>6692485.6699999999</v>
      </c>
      <c r="H187" s="116"/>
      <c r="I187" s="116"/>
      <c r="J187" s="116"/>
    </row>
    <row r="188" spans="1:10" ht="13.5" customHeight="1">
      <c r="A188" s="80"/>
      <c r="B188" s="80"/>
      <c r="C188" s="81"/>
      <c r="D188" s="82" t="s">
        <v>114</v>
      </c>
      <c r="E188" s="123"/>
      <c r="F188" s="124"/>
      <c r="G188" s="54"/>
      <c r="H188" s="54"/>
      <c r="I188" s="54"/>
      <c r="J188" s="54"/>
    </row>
    <row r="189" spans="1:10">
      <c r="A189" s="80"/>
      <c r="B189" s="80"/>
      <c r="C189" s="81"/>
      <c r="D189" s="83" t="s">
        <v>115</v>
      </c>
      <c r="E189" s="84"/>
      <c r="F189" s="93">
        <f>F16+F46+F49+F57+F74+F88+F92++F146+F161+F164+F172+F176+F180+F184</f>
        <v>233197.22999999998</v>
      </c>
      <c r="G189" s="85"/>
      <c r="H189" s="94"/>
      <c r="I189" s="85"/>
      <c r="J189" s="85"/>
    </row>
    <row r="190" spans="1:10">
      <c r="F190" s="92" t="s">
        <v>120</v>
      </c>
      <c r="G190" s="92" t="s">
        <v>121</v>
      </c>
      <c r="H190" s="95"/>
    </row>
  </sheetData>
  <mergeCells count="28">
    <mergeCell ref="E188:F188"/>
    <mergeCell ref="A158:A165"/>
    <mergeCell ref="B159:B165"/>
    <mergeCell ref="C160:C162"/>
    <mergeCell ref="C163:C165"/>
    <mergeCell ref="A169:A183"/>
    <mergeCell ref="G187:J187"/>
    <mergeCell ref="A94:A105"/>
    <mergeCell ref="A106:A109"/>
    <mergeCell ref="B107:B109"/>
    <mergeCell ref="A115:A157"/>
    <mergeCell ref="B116:B121"/>
    <mergeCell ref="B123:B127"/>
    <mergeCell ref="B148:B157"/>
    <mergeCell ref="A32:A50"/>
    <mergeCell ref="B33:B50"/>
    <mergeCell ref="A51:A76"/>
    <mergeCell ref="B52:B76"/>
    <mergeCell ref="A77:A93"/>
    <mergeCell ref="B78:B84"/>
    <mergeCell ref="B85:B93"/>
    <mergeCell ref="A3:J4"/>
    <mergeCell ref="E6:E8"/>
    <mergeCell ref="G7:J7"/>
    <mergeCell ref="A10:A31"/>
    <mergeCell ref="B11:B31"/>
    <mergeCell ref="C18:C24"/>
    <mergeCell ref="C25:C31"/>
  </mergeCells>
  <pageMargins left="0.7" right="0.7" top="0.75" bottom="0.75" header="0.3" footer="0.3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2017-03-29T09:59:10Z</dcterms:modified>
</cp:coreProperties>
</file>