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jez\Desktop\PRZETARGI\2020\OBWODNICA\PUBLIKACJA\Przedmiary\przedmiary\"/>
    </mc:Choice>
  </mc:AlternateContent>
  <xr:revisionPtr revIDLastSave="0" documentId="13_ncr:1_{20782ECB-ED2D-422F-B4DF-7C7CAB42947C}" xr6:coauthVersionLast="45" xr6:coauthVersionMax="45" xr10:uidLastSave="{00000000-0000-0000-0000-000000000000}"/>
  <bookViews>
    <workbookView xWindow="-120" yWindow="-120" windowWidth="20640" windowHeight="11160" activeTab="4" xr2:uid="{00000000-000D-0000-FFFF-FFFF00000000}"/>
  </bookViews>
  <sheets>
    <sheet name="drogowa i sanitarna" sheetId="1" r:id="rId1"/>
    <sheet name="kolizje elektryczne" sheetId="5" r:id="rId2"/>
    <sheet name="kolizje elektryczne2" sheetId="6" r:id="rId3"/>
    <sheet name=" kolizje elektryczne 3" sheetId="7" r:id="rId4"/>
    <sheet name="oświetlenie" sheetId="10" r:id="rId5"/>
  </sheets>
  <definedNames>
    <definedName name="_xlnm.Print_Area" localSheetId="3">' kolizje elektryczne 3'!$A$1:$F$39</definedName>
    <definedName name="_xlnm.Print_Area" localSheetId="0">'drogowa i sanitarna'!$A$1:$F$82</definedName>
    <definedName name="_xlnm.Print_Area" localSheetId="1">'kolizje elektryczne'!$A$1:$G$28</definedName>
    <definedName name="_xlnm.Print_Area" localSheetId="2">'kolizje elektryczne2'!$A$1:$F$24</definedName>
    <definedName name="_xlnm.Print_Area" localSheetId="4">oświetlenie!$A$1:$F$255</definedName>
  </definedNames>
  <calcPr calcId="181029"/>
</workbook>
</file>

<file path=xl/calcChain.xml><?xml version="1.0" encoding="utf-8"?>
<calcChain xmlns="http://schemas.openxmlformats.org/spreadsheetml/2006/main">
  <c r="H144" i="10" l="1"/>
  <c r="I17" i="5"/>
  <c r="I11" i="5"/>
  <c r="I8" i="5"/>
  <c r="H250" i="10"/>
  <c r="H251" i="10"/>
  <c r="H252" i="10"/>
  <c r="H249" i="10"/>
  <c r="H237" i="10"/>
  <c r="H239" i="10"/>
  <c r="H241" i="10"/>
  <c r="H243" i="10"/>
  <c r="H245" i="10"/>
  <c r="H247" i="10"/>
  <c r="H235" i="10"/>
  <c r="H232" i="10"/>
  <c r="H214" i="10"/>
  <c r="H216" i="10"/>
  <c r="H218" i="10"/>
  <c r="H220" i="10"/>
  <c r="H222" i="10"/>
  <c r="H224" i="10"/>
  <c r="H226" i="10"/>
  <c r="H228" i="10"/>
  <c r="H230" i="10"/>
  <c r="H212" i="10"/>
  <c r="H209" i="10"/>
  <c r="H208" i="10"/>
  <c r="H206" i="10"/>
  <c r="H203" i="10"/>
  <c r="H204" i="10"/>
  <c r="H205" i="10"/>
  <c r="H202" i="10"/>
  <c r="H198" i="10"/>
  <c r="H200" i="10"/>
  <c r="H196" i="10"/>
  <c r="H190" i="10"/>
  <c r="H191" i="10"/>
  <c r="H192" i="10"/>
  <c r="H189" i="10"/>
  <c r="H185" i="10"/>
  <c r="H187" i="10"/>
  <c r="H177" i="10"/>
  <c r="H179" i="10"/>
  <c r="H181" i="10"/>
  <c r="H183" i="10"/>
  <c r="H175" i="10"/>
  <c r="H155" i="10"/>
  <c r="H157" i="10"/>
  <c r="H159" i="10"/>
  <c r="H161" i="10"/>
  <c r="H163" i="10"/>
  <c r="H165" i="10"/>
  <c r="H167" i="10"/>
  <c r="H169" i="10"/>
  <c r="H171" i="10"/>
  <c r="H153" i="10"/>
  <c r="H151" i="10"/>
  <c r="H148" i="10"/>
  <c r="H147" i="10"/>
  <c r="H146" i="10"/>
  <c r="H139" i="10"/>
  <c r="H140" i="10"/>
  <c r="H141" i="10"/>
  <c r="H142" i="10"/>
  <c r="H143" i="10"/>
  <c r="H138" i="10"/>
  <c r="H134" i="10"/>
  <c r="H136" i="10"/>
  <c r="H132" i="10"/>
  <c r="H126" i="10"/>
  <c r="H127" i="10"/>
  <c r="H128" i="10"/>
  <c r="H125" i="10"/>
  <c r="H113" i="10"/>
  <c r="H115" i="10"/>
  <c r="H117" i="10"/>
  <c r="H119" i="10"/>
  <c r="H121" i="10"/>
  <c r="H123" i="10"/>
  <c r="H111" i="10"/>
  <c r="H105" i="10"/>
  <c r="H107" i="10"/>
  <c r="H91" i="10"/>
  <c r="H93" i="10"/>
  <c r="H95" i="10"/>
  <c r="H97" i="10"/>
  <c r="H99" i="10"/>
  <c r="H101" i="10"/>
  <c r="H103" i="10"/>
  <c r="H89" i="10"/>
  <c r="H87" i="10"/>
  <c r="H83" i="10"/>
  <c r="H84" i="10"/>
  <c r="H82" i="10"/>
  <c r="H80" i="10"/>
  <c r="H75" i="10"/>
  <c r="H76" i="10"/>
  <c r="H77" i="10"/>
  <c r="H78" i="10"/>
  <c r="H79" i="10"/>
  <c r="H74" i="10"/>
  <c r="H70" i="10"/>
  <c r="H72" i="10"/>
  <c r="H68" i="10"/>
  <c r="H62" i="10"/>
  <c r="H63" i="10"/>
  <c r="H64" i="10"/>
  <c r="H61" i="10"/>
  <c r="H59" i="10"/>
  <c r="H49" i="10"/>
  <c r="H51" i="10"/>
  <c r="H53" i="10"/>
  <c r="H55" i="10"/>
  <c r="H57" i="10"/>
  <c r="H47" i="10"/>
  <c r="H41" i="10"/>
  <c r="H43" i="10"/>
  <c r="H33" i="10"/>
  <c r="H35" i="10"/>
  <c r="H37" i="10"/>
  <c r="H39" i="10"/>
  <c r="H25" i="10"/>
  <c r="H27" i="10"/>
  <c r="H29" i="10"/>
  <c r="H31" i="10"/>
  <c r="H23" i="10"/>
  <c r="H11" i="10"/>
  <c r="H12" i="10"/>
  <c r="H13" i="10"/>
  <c r="H14" i="10"/>
  <c r="H15" i="10"/>
  <c r="H10" i="10"/>
  <c r="H6" i="10"/>
  <c r="H8" i="10"/>
  <c r="H4" i="10"/>
  <c r="H129" i="10" l="1"/>
  <c r="H253" i="10"/>
  <c r="H234" i="10"/>
  <c r="H210" i="10"/>
  <c r="H254" i="10" s="1"/>
  <c r="H193" i="10"/>
  <c r="H173" i="10"/>
  <c r="H149" i="10"/>
  <c r="H194" i="10" s="1"/>
  <c r="H109" i="10"/>
  <c r="H85" i="10"/>
  <c r="H65" i="10"/>
  <c r="H45" i="10"/>
  <c r="H20" i="10"/>
  <c r="H19" i="10"/>
  <c r="H18" i="10"/>
  <c r="H16" i="10"/>
  <c r="H36" i="7"/>
  <c r="H35" i="7"/>
  <c r="H34" i="7"/>
  <c r="H32" i="7"/>
  <c r="H18" i="7"/>
  <c r="H20" i="7"/>
  <c r="H22" i="7"/>
  <c r="H24" i="7"/>
  <c r="H26" i="7"/>
  <c r="H28" i="7"/>
  <c r="H30" i="7"/>
  <c r="H16" i="7"/>
  <c r="H13" i="7"/>
  <c r="H11" i="7"/>
  <c r="H8" i="7"/>
  <c r="H9" i="7"/>
  <c r="H10" i="7"/>
  <c r="H7" i="7"/>
  <c r="H5" i="7"/>
  <c r="H3" i="7"/>
  <c r="H23" i="6"/>
  <c r="H21" i="6"/>
  <c r="H20" i="6"/>
  <c r="H19" i="6"/>
  <c r="H17" i="6"/>
  <c r="H15" i="6"/>
  <c r="H13" i="6"/>
  <c r="H11" i="6"/>
  <c r="H9" i="6"/>
  <c r="H7" i="6"/>
  <c r="H5" i="6"/>
  <c r="H3" i="6"/>
  <c r="I27" i="5"/>
  <c r="I25" i="5"/>
  <c r="I24" i="5"/>
  <c r="I23" i="5"/>
  <c r="I22" i="5"/>
  <c r="I21" i="5"/>
  <c r="I19" i="5"/>
  <c r="I13" i="5"/>
  <c r="I7" i="5"/>
  <c r="I10" i="5"/>
  <c r="I6" i="5"/>
  <c r="I4" i="5"/>
  <c r="H130" i="10" l="1"/>
  <c r="H21" i="10"/>
  <c r="H66" i="10" s="1"/>
  <c r="H255" i="10" s="1"/>
  <c r="H38" i="7"/>
  <c r="H14" i="7"/>
  <c r="I14" i="5"/>
  <c r="I15" i="5" s="1"/>
  <c r="I28" i="5"/>
  <c r="H24" i="6" s="1"/>
  <c r="H39" i="7" l="1"/>
  <c r="I67" i="1"/>
  <c r="I60" i="1"/>
  <c r="I64" i="1"/>
  <c r="I47" i="1"/>
  <c r="I48" i="1"/>
  <c r="I51" i="1"/>
  <c r="I52" i="1"/>
  <c r="I36" i="1"/>
  <c r="I37" i="1"/>
  <c r="I40" i="1"/>
  <c r="I41" i="1"/>
  <c r="I30" i="1"/>
  <c r="I34" i="1"/>
  <c r="I21" i="1"/>
  <c r="I22" i="1"/>
  <c r="I25" i="1"/>
  <c r="I14" i="1"/>
  <c r="I78" i="1"/>
  <c r="I79" i="1"/>
  <c r="I80" i="1"/>
  <c r="I81" i="1"/>
  <c r="I82" i="1"/>
  <c r="I77" i="1"/>
  <c r="I71" i="1"/>
  <c r="I72" i="1"/>
  <c r="I73" i="1"/>
  <c r="I74" i="1"/>
  <c r="I70" i="1"/>
  <c r="I59" i="1"/>
  <c r="I61" i="1"/>
  <c r="I62" i="1"/>
  <c r="I63" i="1"/>
  <c r="I65" i="1"/>
  <c r="I66" i="1"/>
  <c r="I58" i="1"/>
  <c r="I46" i="1"/>
  <c r="I54" i="1"/>
  <c r="I28" i="1"/>
  <c r="I55" i="1"/>
  <c r="I53" i="1"/>
  <c r="I50" i="1"/>
  <c r="I49" i="1"/>
  <c r="I45" i="1"/>
  <c r="I42" i="1"/>
  <c r="I39" i="1"/>
  <c r="I38" i="1"/>
  <c r="I35" i="1"/>
  <c r="I33" i="1"/>
  <c r="I32" i="1"/>
  <c r="I31" i="1"/>
  <c r="I29" i="1"/>
  <c r="I23" i="1"/>
  <c r="I24" i="1"/>
  <c r="I20" i="1"/>
  <c r="I19" i="1"/>
  <c r="I9" i="1"/>
  <c r="I10" i="1"/>
  <c r="I11" i="1"/>
  <c r="I12" i="1"/>
  <c r="I13" i="1"/>
  <c r="I15" i="1"/>
  <c r="I16" i="1"/>
  <c r="I83" i="1" l="1"/>
  <c r="I75" i="1"/>
  <c r="I68" i="1"/>
  <c r="I56" i="1"/>
  <c r="I43" i="1"/>
  <c r="I26" i="1"/>
  <c r="I8" i="1" l="1"/>
  <c r="I17" i="1" s="1"/>
  <c r="I84" i="1" s="1"/>
  <c r="I85" i="1" l="1"/>
  <c r="I86" i="1" s="1"/>
</calcChain>
</file>

<file path=xl/sharedStrings.xml><?xml version="1.0" encoding="utf-8"?>
<sst xmlns="http://schemas.openxmlformats.org/spreadsheetml/2006/main" count="1009" uniqueCount="398">
  <si>
    <r>
      <rPr>
        <sz val="8"/>
        <rFont val="Times New Roman"/>
        <family val="1"/>
      </rPr>
      <t>L.p.</t>
    </r>
  </si>
  <si>
    <r>
      <rPr>
        <sz val="8"/>
        <rFont val="Times New Roman"/>
        <family val="1"/>
      </rPr>
      <t>Podstawa opisu</t>
    </r>
  </si>
  <si>
    <r>
      <rPr>
        <sz val="8"/>
        <rFont val="Times New Roman"/>
        <family val="1"/>
      </rPr>
      <t>Spec.</t>
    </r>
  </si>
  <si>
    <r>
      <rPr>
        <sz val="8"/>
        <rFont val="Times New Roman"/>
        <family val="1"/>
      </rPr>
      <t>Opis</t>
    </r>
  </si>
  <si>
    <r>
      <rPr>
        <sz val="8"/>
        <rFont val="Times New Roman"/>
        <family val="1"/>
      </rPr>
      <t>Jedn.</t>
    </r>
  </si>
  <si>
    <r>
      <rPr>
        <sz val="8"/>
        <rFont val="Times New Roman"/>
        <family val="1"/>
      </rPr>
      <t>Ilość</t>
    </r>
  </si>
  <si>
    <r>
      <rPr>
        <sz val="8"/>
        <rFont val="Times New Roman"/>
        <family val="1"/>
      </rPr>
      <t>Cena jedn.</t>
    </r>
  </si>
  <si>
    <r>
      <rPr>
        <sz val="8"/>
        <rFont val="Times New Roman"/>
        <family val="1"/>
      </rPr>
      <t>Razem</t>
    </r>
  </si>
  <si>
    <r>
      <rPr>
        <sz val="8"/>
        <rFont val="Times New Roman"/>
        <family val="1"/>
      </rPr>
      <t>ROBOTY ROZBIÓRKOWE I PRZYGOTOWAWCZE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</si>
  <si>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05.03.11.033</t>
    </r>
  </si>
  <si>
    <r>
      <rPr>
        <sz val="8"/>
        <rFont val="Times New Roman"/>
        <family val="1"/>
      </rPr>
      <t>D 01.02.04</t>
    </r>
  </si>
  <si>
    <r>
      <rPr>
        <sz val="8"/>
        <rFont val="Times New Roman"/>
        <family val="1"/>
      </rPr>
      <t xml:space="preserve">Wykonanie frezowania nawierzchni asfaltowych na zimno: średnia grubość warstwy 5 cm, odwiezienie urobku na odl. 15 km
</t>
    </r>
    <r>
      <rPr>
        <sz val="8"/>
        <rFont val="Times New Roman"/>
        <family val="1"/>
      </rPr>
      <t xml:space="preserve">Obmiar: 840.00
</t>
    </r>
    <r>
      <rPr>
        <sz val="8"/>
        <rFont val="Times New Roman"/>
        <family val="1"/>
      </rPr>
      <t>Krotność: 2.0</t>
    </r>
  </si>
  <si>
    <r>
      <rPr>
        <sz val="8"/>
        <rFont val="Times New Roman"/>
        <family val="1"/>
      </rPr>
      <t>m2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</si>
  <si>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01.02.04.043</t>
    </r>
  </si>
  <si>
    <r>
      <rPr>
        <sz val="8"/>
        <rFont val="Times New Roman"/>
        <family val="1"/>
      </rPr>
      <t xml:space="preserve">Mechaniczne rozebranie nawierzchni z tłucznia kamiennego, grubość nawierzchni 15 cm z wywiezieniem materiałów z rozbiórki na odl. 15 km
</t>
    </r>
    <r>
      <rPr>
        <sz val="8"/>
        <rFont val="Times New Roman"/>
        <family val="1"/>
      </rPr>
      <t>Obmiar: 1 740.00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</si>
  <si>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01.02.01.030</t>
    </r>
  </si>
  <si>
    <r>
      <rPr>
        <sz val="8"/>
        <rFont val="Times New Roman"/>
        <family val="1"/>
      </rPr>
      <t>D 01.02.01</t>
    </r>
  </si>
  <si>
    <r>
      <rPr>
        <sz val="8"/>
        <rFont val="Times New Roman"/>
        <family val="1"/>
      </rPr>
      <t xml:space="preserve">Mechaniczne ścinanie drzew o średnicy 100 cm wraz z karczowaniem pni oraz wywiezienie dłużyc, gałęzi i karpiny na odl. 15 km
</t>
    </r>
    <r>
      <rPr>
        <sz val="8"/>
        <rFont val="Times New Roman"/>
        <family val="1"/>
      </rPr>
      <t>Obmiar: 43.00</t>
    </r>
  </si>
  <si>
    <r>
      <rPr>
        <sz val="8"/>
        <rFont val="Times New Roman"/>
        <family val="1"/>
      </rPr>
      <t>szt.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</si>
  <si>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01.02.01.014</t>
    </r>
  </si>
  <si>
    <r>
      <rPr>
        <sz val="8"/>
        <rFont val="Times New Roman"/>
        <family val="1"/>
      </rPr>
      <t xml:space="preserve">Usunięcie pni drzew (karczowanie) o średnicy do 15 cm oraz wywiezienie karpiny na odl. 15 km
</t>
    </r>
    <r>
      <rPr>
        <sz val="8"/>
        <rFont val="Times New Roman"/>
        <family val="1"/>
      </rPr>
      <t>Obmiar: 43.00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</si>
  <si>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01.02.01.062</t>
    </r>
  </si>
  <si>
    <r>
      <rPr>
        <sz val="8"/>
        <rFont val="Times New Roman"/>
        <family val="1"/>
      </rPr>
      <t xml:space="preserve">Karczowanie krzaków i podszycia przy ilości sztuk 2000/ha
</t>
    </r>
    <r>
      <rPr>
        <sz val="8"/>
        <rFont val="Times New Roman"/>
        <family val="1"/>
      </rPr>
      <t>Obmiar: 0.24</t>
    </r>
  </si>
  <si>
    <r>
      <rPr>
        <sz val="8"/>
        <rFont val="Times New Roman"/>
        <family val="1"/>
      </rPr>
      <t>ha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</si>
  <si>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0204-3120</t>
    </r>
  </si>
  <si>
    <r>
      <rPr>
        <sz val="8"/>
        <rFont val="Times New Roman"/>
        <family val="1"/>
      </rPr>
      <t>D 01.0204</t>
    </r>
  </si>
  <si>
    <r>
      <rPr>
        <sz val="8"/>
        <rFont val="Times New Roman"/>
        <family val="1"/>
      </rPr>
      <t xml:space="preserve">Rozebranie słupków do znaków drogowych z wywiezieniem materiałów z rozbiórki na odl. do 5 km-w miejsce wskazane przez Zamawiającego
</t>
    </r>
    <r>
      <rPr>
        <sz val="8"/>
        <rFont val="Times New Roman"/>
        <family val="1"/>
      </rPr>
      <t>Obmiar: 6.00</t>
    </r>
  </si>
  <si>
    <r>
      <rPr>
        <b/>
        <sz val="8"/>
        <rFont val="Times New Roman"/>
        <family val="1"/>
      </rPr>
      <t>BCD0308 0204-3220</t>
    </r>
  </si>
  <si>
    <r>
      <rPr>
        <sz val="8"/>
        <rFont val="Times New Roman"/>
        <family val="1"/>
      </rPr>
      <t xml:space="preserve">Zdjecie tarcz znaków drogowych z wywiezieniem materiałów z rozbiórki na odl. do 5 km-w miejsce wskazane przez zamawiającego
</t>
    </r>
    <r>
      <rPr>
        <sz val="8"/>
        <rFont val="Times New Roman"/>
        <family val="1"/>
      </rPr>
      <t>Obmiar: 6.00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</si>
  <si>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01.01.01.012</t>
    </r>
  </si>
  <si>
    <r>
      <rPr>
        <sz val="8"/>
        <rFont val="Times New Roman"/>
        <family val="1"/>
      </rPr>
      <t>D 01.01.01</t>
    </r>
  </si>
  <si>
    <r>
      <rPr>
        <sz val="8"/>
        <rFont val="Times New Roman"/>
        <family val="1"/>
      </rPr>
      <t xml:space="preserve">Odtworzenie trasy i punktów wysokościowych przy liniowych robotach ziemnych (drogi) w terenie podgórskim lub górskim
</t>
    </r>
    <r>
      <rPr>
        <sz val="8"/>
        <rFont val="Times New Roman"/>
        <family val="1"/>
      </rPr>
      <t>Obmiar: 1.80</t>
    </r>
  </si>
  <si>
    <r>
      <rPr>
        <sz val="8"/>
        <rFont val="Times New Roman"/>
        <family val="1"/>
      </rPr>
      <t>km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</si>
  <si>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01.02.02.032</t>
    </r>
  </si>
  <si>
    <r>
      <rPr>
        <sz val="8"/>
        <rFont val="Times New Roman"/>
        <family val="1"/>
      </rPr>
      <t>D 03.02.01</t>
    </r>
  </si>
  <si>
    <r>
      <rPr>
        <sz val="8"/>
        <rFont val="Times New Roman"/>
        <family val="1"/>
      </rPr>
      <t xml:space="preserve">Zdjęcie warstwy ziemi urodzajnej (humusu) o grub. warstwy średnio 20 cm z wywiezieniem na odkład
</t>
    </r>
    <r>
      <rPr>
        <sz val="8"/>
        <rFont val="Times New Roman"/>
        <family val="1"/>
      </rPr>
      <t>Obmiar: 10 800.00</t>
    </r>
  </si>
  <si>
    <r>
      <rPr>
        <sz val="8"/>
        <rFont val="Times New Roman"/>
        <family val="1"/>
      </rPr>
      <t>m3</t>
    </r>
  </si>
  <si>
    <r>
      <rPr>
        <sz val="8"/>
        <rFont val="Times New Roman"/>
        <family val="1"/>
      </rPr>
      <t>Rozdział razem:</t>
    </r>
  </si>
  <si>
    <r>
      <rPr>
        <sz val="8"/>
        <rFont val="Times New Roman"/>
        <family val="1"/>
      </rPr>
      <t>ROBOTY ZIEMNE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</si>
  <si>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02.01.01.082</t>
    </r>
  </si>
  <si>
    <r>
      <rPr>
        <sz val="8"/>
        <rFont val="Times New Roman"/>
        <family val="1"/>
      </rPr>
      <t>D 02.01.01</t>
    </r>
  </si>
  <si>
    <r>
      <rPr>
        <sz val="8"/>
        <rFont val="Times New Roman"/>
        <family val="1"/>
      </rPr>
      <t xml:space="preserve">Roboty ziemne poprzeczne na przerzut wykonane ręcznie z wbudowaniem ziemi w nasyp, w gruncie kat. III wraz z zagęszczeniem i zwilżeniem w miarę potrzeby warstw zegęszczanych wodą -pod rury osłonowe, kanalizację, przepusty
</t>
    </r>
    <r>
      <rPr>
        <sz val="8"/>
        <rFont val="Times New Roman"/>
        <family val="1"/>
      </rPr>
      <t>Obmiar: 2 541.00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</si>
  <si>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02.01.01.065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</si>
  <si>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04.02.02.013</t>
    </r>
  </si>
  <si>
    <r>
      <rPr>
        <sz val="8"/>
        <rFont val="Times New Roman"/>
        <family val="1"/>
      </rPr>
      <t>D 04.02.01</t>
    </r>
  </si>
  <si>
    <r>
      <rPr>
        <sz val="8"/>
        <rFont val="Times New Roman"/>
        <family val="1"/>
      </rPr>
      <t xml:space="preserve">Wymiana gruntu na głębokość 2,0 m, materiał wykonawcy dowieziony- grunt niespoisty dobrze zagęszczalny
</t>
    </r>
    <r>
      <rPr>
        <sz val="8"/>
        <rFont val="Times New Roman"/>
        <family val="1"/>
      </rPr>
      <t>Obmiar: 5 115.00</t>
    </r>
  </si>
  <si>
    <r>
      <rPr>
        <b/>
        <sz val="8"/>
        <rFont val="Times New Roman"/>
        <family val="1"/>
      </rPr>
      <t xml:space="preserve">BCD 0308 22
</t>
    </r>
    <r>
      <rPr>
        <b/>
        <sz val="8"/>
        <rFont val="Times New Roman"/>
        <family val="1"/>
      </rPr>
      <t>SEK 312020</t>
    </r>
  </si>
  <si>
    <r>
      <rPr>
        <sz val="8"/>
        <rFont val="Times New Roman"/>
        <family val="1"/>
      </rPr>
      <t>M 11.03.01</t>
    </r>
  </si>
  <si>
    <r>
      <rPr>
        <sz val="8"/>
        <rFont val="Times New Roman"/>
        <family val="1"/>
      </rPr>
      <t xml:space="preserve">Wykonanie kolumn żwirowych, pionowych dużych średnic w gruncie kat. III, bez zabezpieczania stateczności ścian, średnica kolumny 600 -800 mm
</t>
    </r>
    <r>
      <rPr>
        <sz val="8"/>
        <rFont val="Times New Roman"/>
        <family val="1"/>
      </rPr>
      <t>Obmiar: 18 116.40</t>
    </r>
  </si>
  <si>
    <r>
      <rPr>
        <sz val="8"/>
        <rFont val="Times New Roman"/>
        <family val="1"/>
      </rPr>
      <t>m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</si>
  <si>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02.03.01.051</t>
    </r>
  </si>
  <si>
    <r>
      <rPr>
        <sz val="8"/>
        <rFont val="Times New Roman"/>
        <family val="1"/>
      </rPr>
      <t>D 02.03.01</t>
    </r>
  </si>
  <si>
    <r>
      <rPr>
        <sz val="8"/>
        <rFont val="Times New Roman"/>
        <family val="1"/>
      </rPr>
      <t xml:space="preserve">Wykonanie nasypów mechanicznie z gruntu kat. I-II z transportem urobku na nasyp samochodami na odl. 15 km wraz z formowaniem i zagęszczeniem nasypu i zwilżeniem w miarę potrzeby warstw zagęszczanych wodą- grunt dowieziony z poza budowy- MATERIAŁ WYKONAWCY
</t>
    </r>
    <r>
      <rPr>
        <sz val="8"/>
        <rFont val="Times New Roman"/>
        <family val="1"/>
      </rPr>
      <t>Obmiar: 39 151.43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</si>
  <si>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02.03.01.071</t>
    </r>
  </si>
  <si>
    <r>
      <rPr>
        <sz val="8"/>
        <rFont val="Times New Roman"/>
        <family val="1"/>
      </rPr>
      <t xml:space="preserve">Ułożenie warstwy wzmacniającej gruntu pod warstwy konstrukcyjne z geowłókniny o gramaturze G20 250-300 g/m2 i georuszt trójosiowy o sztywnych węzłach Q 16
</t>
    </r>
    <r>
      <rPr>
        <sz val="8"/>
        <rFont val="Times New Roman"/>
        <family val="1"/>
      </rPr>
      <t>Obmiar: 41 265.00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</si>
  <si>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04.01.01.041</t>
    </r>
  </si>
  <si>
    <r>
      <rPr>
        <sz val="8"/>
        <rFont val="Times New Roman"/>
        <family val="1"/>
      </rPr>
      <t>D 04.01.01</t>
    </r>
  </si>
  <si>
    <r>
      <rPr>
        <sz val="8"/>
        <rFont val="Times New Roman"/>
        <family val="1"/>
      </rPr>
      <t xml:space="preserve">Profilowanie i zageszczenie podłoża pod warstwy konstrukcyjne nawierzchni wykonane mechanicznie w gruncie kat. II-IV
</t>
    </r>
    <r>
      <rPr>
        <sz val="8"/>
        <rFont val="Times New Roman"/>
        <family val="1"/>
      </rPr>
      <t>Obmiar: 19 642.74</t>
    </r>
  </si>
  <si>
    <r>
      <rPr>
        <sz val="8"/>
        <rFont val="Times New Roman"/>
        <family val="1"/>
      </rPr>
      <t>ROBOTY INSTALACYJNE</t>
    </r>
  </si>
  <si>
    <r>
      <rPr>
        <b/>
        <sz val="8"/>
        <rFont val="Times New Roman"/>
        <family val="1"/>
      </rPr>
      <t xml:space="preserve">KNNR 0011
</t>
    </r>
    <r>
      <rPr>
        <b/>
        <sz val="8"/>
        <rFont val="Times New Roman"/>
        <family val="1"/>
      </rPr>
      <t>0501-0500</t>
    </r>
  </si>
  <si>
    <r>
      <rPr>
        <sz val="8"/>
        <rFont val="Times New Roman"/>
        <family val="1"/>
      </rPr>
      <t xml:space="preserve">Wykonanie podłoża i obsypki z kruszyw naturalnych  z piasku do nawierzchni drogowych - dowiezionych - przepusty i rury osłonowe
</t>
    </r>
    <r>
      <rPr>
        <sz val="8"/>
        <rFont val="Times New Roman"/>
        <family val="1"/>
      </rPr>
      <t>Obmiar: 11.23</t>
    </r>
  </si>
  <si>
    <r>
      <rPr>
        <sz val="8"/>
        <rFont val="Times New Roman"/>
        <family val="1"/>
      </rPr>
      <t xml:space="preserve">100
</t>
    </r>
    <r>
      <rPr>
        <sz val="8"/>
        <rFont val="Times New Roman"/>
        <family val="1"/>
      </rPr>
      <t>m3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</si>
  <si>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03.01.02.201</t>
    </r>
  </si>
  <si>
    <r>
      <rPr>
        <sz val="8"/>
        <rFont val="Times New Roman"/>
        <family val="1"/>
      </rPr>
      <t>D 03.01.01</t>
    </r>
  </si>
  <si>
    <r>
      <rPr>
        <sz val="8"/>
        <rFont val="Times New Roman"/>
        <family val="1"/>
      </rPr>
      <t xml:space="preserve">Przepust rurowy z rur PE średnica przepustu30 i 50 cm wraz z umocnieniem wlotów i wylotów kostką kamienną
</t>
    </r>
    <r>
      <rPr>
        <sz val="8"/>
        <rFont val="Times New Roman"/>
        <family val="1"/>
      </rPr>
      <t>Obmiar: 115.50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</si>
  <si>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03.01.02.202</t>
    </r>
  </si>
  <si>
    <r>
      <rPr>
        <sz val="8"/>
        <rFont val="Times New Roman"/>
        <family val="1"/>
      </rPr>
      <t xml:space="preserve">Przepust rurowy z rur PE średnica przepustu 80 cm wraz z umocnieniem wlotów i wylotów kostką kamienną
</t>
    </r>
    <r>
      <rPr>
        <sz val="8"/>
        <rFont val="Times New Roman"/>
        <family val="1"/>
      </rPr>
      <t>Obmiar: 37.00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</si>
  <si>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03.01.02.203</t>
    </r>
  </si>
  <si>
    <r>
      <rPr>
        <sz val="8"/>
        <rFont val="Times New Roman"/>
        <family val="1"/>
      </rPr>
      <t xml:space="preserve">Przepust rurowy z rur PE średnica przepustu 100 cm wraz z umocnieniem wlotów i wylotów
</t>
    </r>
    <r>
      <rPr>
        <sz val="8"/>
        <rFont val="Times New Roman"/>
        <family val="1"/>
      </rPr>
      <t>Obmiar: 27.50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</si>
  <si>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03.01.02.204</t>
    </r>
  </si>
  <si>
    <r>
      <rPr>
        <sz val="8"/>
        <rFont val="Times New Roman"/>
        <family val="1"/>
      </rPr>
      <t xml:space="preserve">Przepust rurowy z rur PE średnica przepustu 160 do 200 cm wraz z umocnieniem wlotów i wylotów kostką kamienną
</t>
    </r>
    <r>
      <rPr>
        <sz val="8"/>
        <rFont val="Times New Roman"/>
        <family val="1"/>
      </rPr>
      <t>Obmiar: 155.00</t>
    </r>
  </si>
  <si>
    <r>
      <rPr>
        <b/>
        <sz val="8"/>
        <rFont val="Times New Roman"/>
        <family val="1"/>
      </rPr>
      <t xml:space="preserve">KNR 0201
</t>
    </r>
    <r>
      <rPr>
        <b/>
        <sz val="8"/>
        <rFont val="Times New Roman"/>
        <family val="1"/>
      </rPr>
      <t>0605-0100</t>
    </r>
  </si>
  <si>
    <r>
      <rPr>
        <sz val="8"/>
        <rFont val="Times New Roman"/>
        <family val="1"/>
      </rPr>
      <t xml:space="preserve">Pompowanie wody bezpośrednio z wykopu fundamentowego -kalkulacja własna Wykonawcy
</t>
    </r>
    <r>
      <rPr>
        <sz val="8"/>
        <rFont val="Times New Roman"/>
        <family val="1"/>
      </rPr>
      <t>Obmiar: 100.00</t>
    </r>
  </si>
  <si>
    <r>
      <rPr>
        <sz val="8"/>
        <rFont val="Times New Roman"/>
        <family val="1"/>
      </rPr>
      <t>r-g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</si>
  <si>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1424-0200</t>
    </r>
  </si>
  <si>
    <r>
      <rPr>
        <sz val="8"/>
        <rFont val="Times New Roman"/>
        <family val="1"/>
      </rPr>
      <t xml:space="preserve">Studzienki ściekowe uliczne,betonowe o średnicy 500 mm,z osadnikiem bez syfonu
</t>
    </r>
    <r>
      <rPr>
        <sz val="8"/>
        <rFont val="Times New Roman"/>
        <family val="1"/>
      </rPr>
      <t>Obmiar: 20.00</t>
    </r>
  </si>
  <si>
    <r>
      <rPr>
        <sz val="8"/>
        <rFont val="Times New Roman"/>
        <family val="1"/>
      </rPr>
      <t>kpl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</si>
  <si>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1308-0300</t>
    </r>
  </si>
  <si>
    <r>
      <rPr>
        <sz val="8"/>
        <rFont val="Times New Roman"/>
        <family val="1"/>
      </rPr>
      <t xml:space="preserve">Kanały z rur PE łączone na wcisk - rurociągi z PE o
</t>
    </r>
    <r>
      <rPr>
        <sz val="8"/>
        <rFont val="Times New Roman"/>
        <family val="1"/>
      </rPr>
      <t xml:space="preserve">średnicy zewnętrznej 200 mm.
</t>
    </r>
    <r>
      <rPr>
        <sz val="8"/>
        <rFont val="Times New Roman"/>
        <family val="1"/>
      </rPr>
      <t>Obmiar: 170.00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</si>
  <si>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06.01.02.142</t>
    </r>
  </si>
  <si>
    <r>
      <rPr>
        <sz val="8"/>
        <rFont val="Times New Roman"/>
        <family val="1"/>
      </rPr>
      <t>D 06.01.02</t>
    </r>
  </si>
  <si>
    <r>
      <rPr>
        <sz val="8"/>
        <rFont val="Times New Roman"/>
        <family val="1"/>
      </rPr>
      <t xml:space="preserve">Wykonanie drobnych elementów odwodnienia na skarpach i dnach rowów z betonu zwykłego
</t>
    </r>
    <r>
      <rPr>
        <sz val="8"/>
        <rFont val="Times New Roman"/>
        <family val="1"/>
      </rPr>
      <t>Obmiar: 20.00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</si>
  <si>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1308-0600</t>
    </r>
  </si>
  <si>
    <r>
      <rPr>
        <sz val="8"/>
        <rFont val="Times New Roman"/>
        <family val="1"/>
      </rPr>
      <t xml:space="preserve">Kanały z rur PPE DWUŚĄCIENNE SN-8, łączone na wcisk - rurociągi  o średnicy zewnętrznej 400 mm.
</t>
    </r>
    <r>
      <rPr>
        <sz val="8"/>
        <rFont val="Times New Roman"/>
        <family val="1"/>
      </rPr>
      <t>Obmiar: 1.46</t>
    </r>
  </si>
  <si>
    <r>
      <rPr>
        <sz val="8"/>
        <rFont val="Times New Roman"/>
        <family val="1"/>
      </rPr>
      <t>100 m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</si>
  <si>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1308-0200</t>
    </r>
  </si>
  <si>
    <r>
      <rPr>
        <sz val="8"/>
        <rFont val="Times New Roman"/>
        <family val="1"/>
      </rPr>
      <t xml:space="preserve">Kanały z rur PPE łączone na wcisk - rurociągi  o
</t>
    </r>
    <r>
      <rPr>
        <sz val="8"/>
        <rFont val="Times New Roman"/>
        <family val="1"/>
      </rPr>
      <t xml:space="preserve">średnicy zewnętrznej 160 mm.
</t>
    </r>
    <r>
      <rPr>
        <sz val="8"/>
        <rFont val="Times New Roman"/>
        <family val="1"/>
      </rPr>
      <t>Obmiar: 0.22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</si>
  <si>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1413-0300</t>
    </r>
  </si>
  <si>
    <r>
      <rPr>
        <sz val="8"/>
        <rFont val="Times New Roman"/>
        <family val="1"/>
      </rPr>
      <t xml:space="preserve">Studnie rewizyjne z kręgów betonowych o średnicy 1200 mm,głębokości 3,0 m,w gotowym wykopie
</t>
    </r>
    <r>
      <rPr>
        <sz val="8"/>
        <rFont val="Times New Roman"/>
        <family val="1"/>
      </rPr>
      <t>Obmiar: 6.00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</si>
  <si>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0220-0100</t>
    </r>
  </si>
  <si>
    <r>
      <rPr>
        <sz val="8"/>
        <rFont val="Times New Roman"/>
        <family val="1"/>
      </rPr>
      <t xml:space="preserve">SEPARATOR LAMELOWY
</t>
    </r>
    <r>
      <rPr>
        <sz val="8"/>
        <rFont val="Times New Roman"/>
        <family val="1"/>
      </rPr>
      <t>Obmiar: 3.00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</si>
  <si>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1610-0400</t>
    </r>
  </si>
  <si>
    <r>
      <rPr>
        <sz val="8"/>
        <rFont val="Times New Roman"/>
        <family val="1"/>
      </rPr>
      <t xml:space="preserve">Próba wodna szczelności kanałów rurowych o
</t>
    </r>
    <r>
      <rPr>
        <sz val="8"/>
        <rFont val="Times New Roman"/>
        <family val="1"/>
      </rPr>
      <t xml:space="preserve">średnicy 160, 250, 315, 400, 500 mm
</t>
    </r>
    <r>
      <rPr>
        <sz val="8"/>
        <rFont val="Times New Roman"/>
        <family val="1"/>
      </rPr>
      <t>Obmiar: 28.00</t>
    </r>
  </si>
  <si>
    <r>
      <rPr>
        <sz val="8"/>
        <rFont val="Times New Roman"/>
        <family val="1"/>
      </rPr>
      <t>próba</t>
    </r>
  </si>
  <si>
    <r>
      <rPr>
        <b/>
        <sz val="8"/>
        <rFont val="Times New Roman"/>
        <family val="1"/>
      </rPr>
      <t xml:space="preserve">KNNR 0004
</t>
    </r>
    <r>
      <rPr>
        <b/>
        <sz val="8"/>
        <rFont val="Times New Roman"/>
        <family val="1"/>
      </rPr>
      <t>1423-0300</t>
    </r>
  </si>
  <si>
    <r>
      <rPr>
        <sz val="8"/>
        <rFont val="Times New Roman"/>
        <family val="1"/>
      </rPr>
      <t xml:space="preserve">Kominy włazowe z kręgów betonowych o średnicy 1200 mm -regulacja studni kanalizacji sanitarnej
</t>
    </r>
    <r>
      <rPr>
        <sz val="8"/>
        <rFont val="Times New Roman"/>
        <family val="1"/>
      </rPr>
      <t xml:space="preserve">Obmiar: 11.00
</t>
    </r>
    <r>
      <rPr>
        <sz val="8"/>
        <rFont val="Times New Roman"/>
        <family val="1"/>
      </rPr>
      <t>Krotność: 8.0</t>
    </r>
  </si>
  <si>
    <r>
      <rPr>
        <sz val="8"/>
        <rFont val="Times New Roman"/>
        <family val="1"/>
      </rPr>
      <t>ELEMENTY  ULIC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</si>
  <si>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08.01.01.012</t>
    </r>
  </si>
  <si>
    <r>
      <rPr>
        <sz val="8"/>
        <rFont val="Times New Roman"/>
        <family val="1"/>
      </rPr>
      <t>D 08.01.01</t>
    </r>
  </si>
  <si>
    <r>
      <rPr>
        <sz val="8"/>
        <rFont val="Times New Roman"/>
        <family val="1"/>
      </rPr>
      <t xml:space="preserve">Ustawienie krawężników betonowych o wymiarach 15x30 cm wraz z wykonaniem ławy z oporem z betonu B-10
</t>
    </r>
    <r>
      <rPr>
        <sz val="8"/>
        <rFont val="Times New Roman"/>
        <family val="1"/>
      </rPr>
      <t>Obmiar: 1 953.00</t>
    </r>
  </si>
  <si>
    <r>
      <rPr>
        <sz val="8"/>
        <rFont val="Times New Roman"/>
        <family val="1"/>
      </rPr>
      <t xml:space="preserve">Ustawienie krawężników betonowych najazdowych o wymiarach 15x22 cm wraz z wykonaniem ławy z oporem z betonu B-15
</t>
    </r>
    <r>
      <rPr>
        <sz val="8"/>
        <rFont val="Times New Roman"/>
        <family val="1"/>
      </rPr>
      <t>Obmiar: 184.00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</si>
  <si>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08.01.01.051</t>
    </r>
  </si>
  <si>
    <r>
      <rPr>
        <sz val="8"/>
        <rFont val="Times New Roman"/>
        <family val="1"/>
      </rPr>
      <t xml:space="preserve">Ustawienie krawężników granitowych trapezowych o wymiarach15x21x30 cm wraz z wykonaniem ławy z oporem z betonu B-15
</t>
    </r>
    <r>
      <rPr>
        <sz val="8"/>
        <rFont val="Times New Roman"/>
        <family val="1"/>
      </rPr>
      <t>Obmiar: 604.92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</si>
  <si>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08.01.01.022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</si>
  <si>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08.01.01.041</t>
    </r>
  </si>
  <si>
    <r>
      <rPr>
        <sz val="8"/>
        <rFont val="Times New Roman"/>
        <family val="1"/>
      </rPr>
      <t xml:space="preserve">Ustawienie krawężników granitowych wtopionych o wymiarach 12x25 cm (wtopione) wraz z wykonaniem ławy zwykłej z betonu B-10
</t>
    </r>
    <r>
      <rPr>
        <sz val="8"/>
        <rFont val="Times New Roman"/>
        <family val="1"/>
      </rPr>
      <t>Obmiar: 950.00</t>
    </r>
  </si>
  <si>
    <r>
      <rPr>
        <b/>
        <sz val="8"/>
        <rFont val="Times New Roman"/>
        <family val="1"/>
      </rPr>
      <t xml:space="preserve">KNR 0231
</t>
    </r>
    <r>
      <rPr>
        <b/>
        <sz val="8"/>
        <rFont val="Times New Roman"/>
        <family val="1"/>
      </rPr>
      <t>0403-0700</t>
    </r>
  </si>
  <si>
    <r>
      <rPr>
        <sz val="8"/>
        <rFont val="Times New Roman"/>
        <family val="1"/>
      </rPr>
      <t xml:space="preserve">Krawężniki betonowe.dodatek za ustawienie krawężników na łukach o promieniu do 10 m
</t>
    </r>
    <r>
      <rPr>
        <sz val="8"/>
        <rFont val="Times New Roman"/>
        <family val="1"/>
      </rPr>
      <t>Obmiar: 151.14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</si>
  <si>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08.03.01.021</t>
    </r>
  </si>
  <si>
    <r>
      <rPr>
        <sz val="8"/>
        <rFont val="Times New Roman"/>
        <family val="1"/>
      </rPr>
      <t xml:space="preserve">Ustawienie obrzeży betonowych o wymiarach 30x8 cm na podsypce cementowo-piaskowej, spoiny wypełnione zaprawą cementową
</t>
    </r>
    <r>
      <rPr>
        <sz val="8"/>
        <rFont val="Times New Roman"/>
        <family val="1"/>
      </rPr>
      <t>Obmiar: 2 329.00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</si>
  <si>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08.05.01.021</t>
    </r>
  </si>
  <si>
    <r>
      <rPr>
        <sz val="8"/>
        <rFont val="Times New Roman"/>
        <family val="1"/>
      </rPr>
      <t xml:space="preserve">Ułożenie ścieków z prefabrykowanych elementów betonowych o wymiarach 60x50x15 cm na podsypce cementowo-piaskowej, spoiny wypełnione zaprawą cementową
</t>
    </r>
    <r>
      <rPr>
        <sz val="8"/>
        <rFont val="Times New Roman"/>
        <family val="1"/>
      </rPr>
      <t>Obmiar: 75.00</t>
    </r>
  </si>
  <si>
    <r>
      <rPr>
        <sz val="8"/>
        <rFont val="Times New Roman"/>
        <family val="1"/>
      </rPr>
      <t xml:space="preserve">Ułożenie ścieków z prefabrykowanych elementów betonowych o wymiarach 30x50x15 cm na podsypce cementowo-piaskowej, spoiny wypełnione zaprawą cementową
</t>
    </r>
    <r>
      <rPr>
        <sz val="8"/>
        <rFont val="Times New Roman"/>
        <family val="1"/>
      </rPr>
      <t>Obmiar: 1 625.31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</si>
  <si>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05.03.01.014</t>
    </r>
  </si>
  <si>
    <r>
      <rPr>
        <sz val="8"/>
        <rFont val="Times New Roman"/>
        <family val="1"/>
      </rPr>
      <t>D 05.03.01</t>
    </r>
  </si>
  <si>
    <r>
      <rPr>
        <sz val="8"/>
        <rFont val="Times New Roman"/>
        <family val="1"/>
      </rPr>
      <t xml:space="preserve">Wykonanie nawierzchni z kostki kamiennej rzędowej na podsypce żwirowej, wysokość kostki 16 cm
</t>
    </r>
    <r>
      <rPr>
        <sz val="8"/>
        <rFont val="Times New Roman"/>
        <family val="1"/>
      </rPr>
      <t>Obmiar: 1 014.00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</si>
  <si>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08.02.02.042</t>
    </r>
  </si>
  <si>
    <r>
      <rPr>
        <sz val="8"/>
        <rFont val="Times New Roman"/>
        <family val="1"/>
      </rPr>
      <t>D 08.02.02</t>
    </r>
  </si>
  <si>
    <r>
      <rPr>
        <sz val="8"/>
        <rFont val="Times New Roman"/>
        <family val="1"/>
      </rPr>
      <t xml:space="preserve">Wykonanie chodników z kostki brukowej o grubości 8 cm, kolorowej na podsypce
</t>
    </r>
    <r>
      <rPr>
        <sz val="8"/>
        <rFont val="Times New Roman"/>
        <family val="1"/>
      </rPr>
      <t xml:space="preserve">cementowo-piaskowej, spoiny wypełnione piaskiem
</t>
    </r>
    <r>
      <rPr>
        <sz val="8"/>
        <rFont val="Times New Roman"/>
        <family val="1"/>
      </rPr>
      <t>Obmiar: 7 406.00</t>
    </r>
  </si>
  <si>
    <r>
      <rPr>
        <sz val="8"/>
        <rFont val="Times New Roman"/>
        <family val="1"/>
      </rPr>
      <t>PODBUDOWY I NAWIERZCHNIE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</si>
  <si>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04.02.01.013</t>
    </r>
  </si>
  <si>
    <r>
      <rPr>
        <sz val="8"/>
        <rFont val="Times New Roman"/>
        <family val="1"/>
      </rPr>
      <t xml:space="preserve">Wykonanie i zagęszczanie mechanicznie warstwy z pospółki (0-31,5mm) w korycie lub na całej szerokości drogi, 2 warstwy grubości 30 i 25 cm- wzmocnienie na nasypach
</t>
    </r>
    <r>
      <rPr>
        <sz val="8"/>
        <rFont val="Times New Roman"/>
        <family val="1"/>
      </rPr>
      <t>Obmiar: 15 957.00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</si>
  <si>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04.05.01.013</t>
    </r>
  </si>
  <si>
    <r>
      <rPr>
        <sz val="8"/>
        <rFont val="Times New Roman"/>
        <family val="1"/>
      </rPr>
      <t>D 04.05.01</t>
    </r>
  </si>
  <si>
    <r>
      <rPr>
        <sz val="8"/>
        <rFont val="Times New Roman"/>
        <family val="1"/>
      </rPr>
      <t xml:space="preserve">Wykonanie podbudowy z gruntu stabilizowanego cementem, mieszarką bezpośrednio w korycie drogi z uprzednim doziarnieniem kruszywem naturalnym wraz z pielęgnacją przez posypanie piaskiem i polewanie wodą, grubość warstwy po zagęszczeniu 15 cm
</t>
    </r>
    <r>
      <rPr>
        <sz val="8"/>
        <rFont val="Times New Roman"/>
        <family val="1"/>
      </rPr>
      <t>Obmiar: 15 957.00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</si>
  <si>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04.04.02.013</t>
    </r>
  </si>
  <si>
    <r>
      <rPr>
        <sz val="8"/>
        <rFont val="Times New Roman"/>
        <family val="1"/>
      </rPr>
      <t>D 04.04.02</t>
    </r>
  </si>
  <si>
    <r>
      <rPr>
        <sz val="8"/>
        <rFont val="Times New Roman"/>
        <family val="1"/>
      </rPr>
      <t xml:space="preserve">Wykonanie podbudowy z kruszywa łamanego naturalnego, w-wa dolna, grubość warstwy po zagęszczeniu 25 cm
</t>
    </r>
    <r>
      <rPr>
        <sz val="8"/>
        <rFont val="Times New Roman"/>
        <family val="1"/>
      </rPr>
      <t>Obmiar: 18 950.74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</si>
  <si>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04.04.02.023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</si>
  <si>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04.06.01.033</t>
    </r>
  </si>
  <si>
    <r>
      <rPr>
        <sz val="8"/>
        <rFont val="Times New Roman"/>
        <family val="1"/>
      </rPr>
      <t>D 04.06.01</t>
    </r>
  </si>
  <si>
    <r>
      <rPr>
        <sz val="8"/>
        <rFont val="Times New Roman"/>
        <family val="1"/>
      </rPr>
      <t xml:space="preserve">Wykonanie podbudowy z betonu B 20 z dowozem betonu samochodami na odl. 15 km, pielęgnacja podbudowy przez posypanie piaskiem i polewanie wodą, grubość warstwy po zagęszczeniu 20 cm
</t>
    </r>
    <r>
      <rPr>
        <sz val="8"/>
        <rFont val="Times New Roman"/>
        <family val="1"/>
      </rPr>
      <t>Obmiar: 1 014.00</t>
    </r>
  </si>
  <si>
    <r>
      <rPr>
        <b/>
        <sz val="8"/>
        <rFont val="Times New Roman"/>
        <family val="1"/>
      </rPr>
      <t xml:space="preserve">KNNR 0001
</t>
    </r>
    <r>
      <rPr>
        <b/>
        <sz val="8"/>
        <rFont val="Times New Roman"/>
        <family val="1"/>
      </rPr>
      <t>0410-0100</t>
    </r>
  </si>
  <si>
    <r>
      <rPr>
        <sz val="8"/>
        <rFont val="Times New Roman"/>
        <family val="1"/>
      </rPr>
      <t>D 04.09.01</t>
    </r>
  </si>
  <si>
    <r>
      <rPr>
        <sz val="8"/>
        <rFont val="Times New Roman"/>
        <family val="1"/>
      </rPr>
      <t xml:space="preserve">Ułożenie siatki  do zbrojenia warstw bitumicznych, na połączeniu istniejącej nawierzchni z projektowaną - siatka z włókna szklanego o wytzrym. na rozciąganie 50 kN/m w obu kierunkach.
</t>
    </r>
    <r>
      <rPr>
        <sz val="8"/>
        <rFont val="Times New Roman"/>
        <family val="1"/>
      </rPr>
      <t>Obmiar: 8.40</t>
    </r>
  </si>
  <si>
    <r>
      <rPr>
        <sz val="8"/>
        <rFont val="Times New Roman"/>
        <family val="1"/>
      </rPr>
      <t xml:space="preserve">100
</t>
    </r>
    <r>
      <rPr>
        <sz val="8"/>
        <rFont val="Times New Roman"/>
        <family val="1"/>
      </rPr>
      <t>m2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</si>
  <si>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04.03.01.031</t>
    </r>
  </si>
  <si>
    <r>
      <rPr>
        <sz val="8"/>
        <rFont val="Times New Roman"/>
        <family val="1"/>
      </rPr>
      <t>D 04.03.01</t>
    </r>
  </si>
  <si>
    <r>
      <rPr>
        <sz val="8"/>
        <rFont val="Times New Roman"/>
        <family val="1"/>
      </rPr>
      <t xml:space="preserve">Skropienie mechaniczne warstw konstrukcyjnych emulsją asfaltową
</t>
    </r>
    <r>
      <rPr>
        <sz val="8"/>
        <rFont val="Times New Roman"/>
        <family val="1"/>
      </rPr>
      <t xml:space="preserve">Obmiar:
</t>
    </r>
    <r>
      <rPr>
        <sz val="8"/>
        <rFont val="Times New Roman"/>
        <family val="1"/>
      </rPr>
      <t xml:space="preserve">20 819.43
</t>
    </r>
    <r>
      <rPr>
        <sz val="8"/>
        <rFont val="Times New Roman"/>
        <family val="1"/>
      </rPr>
      <t>Krotność: 2.0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</si>
  <si>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04.08.01.021</t>
    </r>
  </si>
  <si>
    <r>
      <rPr>
        <sz val="8"/>
        <rFont val="Times New Roman"/>
        <family val="1"/>
      </rPr>
      <t>D 05.03.05</t>
    </r>
  </si>
  <si>
    <r>
      <rPr>
        <sz val="8"/>
        <rFont val="Times New Roman"/>
        <family val="1"/>
      </rPr>
      <t xml:space="preserve">Wyrównanie istniejącej nawierzchni mieszanką grysową dowożoną z odl. 15 km
</t>
    </r>
    <r>
      <rPr>
        <sz val="8"/>
        <rFont val="Times New Roman"/>
        <family val="1"/>
      </rPr>
      <t>Obmiar: 157.50</t>
    </r>
  </si>
  <si>
    <r>
      <rPr>
        <sz val="8"/>
        <rFont val="Times New Roman"/>
        <family val="1"/>
      </rPr>
      <t>t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</si>
  <si>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05.03.05.042</t>
    </r>
  </si>
  <si>
    <r>
      <rPr>
        <sz val="8"/>
        <rFont val="Times New Roman"/>
        <family val="1"/>
      </rPr>
      <t xml:space="preserve">Wykonanie warstwy wiążącej z mieszanki mineralno-asfaltowej grysowo-żwirowej , grubość warstwy po zagęszczeniu 9 cm
</t>
    </r>
    <r>
      <rPr>
        <sz val="8"/>
        <rFont val="Times New Roman"/>
        <family val="1"/>
      </rPr>
      <t>Obmiar: 18 950.74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</si>
  <si>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05.03.05.132</t>
    </r>
  </si>
  <si>
    <r>
      <rPr>
        <sz val="8"/>
        <rFont val="Times New Roman"/>
        <family val="1"/>
      </rPr>
      <t xml:space="preserve">Wykonanie warstwy ścieralnej z mieszanki mineralno-asfaltowej grysowej , grubość warstwy po zagęszczeniu 5 cm
</t>
    </r>
    <r>
      <rPr>
        <sz val="8"/>
        <rFont val="Times New Roman"/>
        <family val="1"/>
      </rPr>
      <t>Obmiar: 18 950.74</t>
    </r>
  </si>
  <si>
    <r>
      <rPr>
        <sz val="8"/>
        <rFont val="Times New Roman"/>
        <family val="1"/>
      </rPr>
      <t>ROBOTY WYKOŃCZENIOWE I DODATKOWE</t>
    </r>
  </si>
  <si>
    <r>
      <rPr>
        <b/>
        <sz val="8"/>
        <rFont val="Times New Roman"/>
        <family val="1"/>
      </rPr>
      <t xml:space="preserve">KNNR 0005
</t>
    </r>
    <r>
      <rPr>
        <b/>
        <sz val="8"/>
        <rFont val="Times New Roman"/>
        <family val="1"/>
      </rPr>
      <t>0705-0200</t>
    </r>
  </si>
  <si>
    <r>
      <rPr>
        <sz val="8"/>
        <rFont val="Times New Roman"/>
        <family val="1"/>
      </rPr>
      <t>D 01.03.04a</t>
    </r>
  </si>
  <si>
    <r>
      <rPr>
        <sz val="8"/>
        <rFont val="Times New Roman"/>
        <family val="1"/>
      </rPr>
      <t xml:space="preserve">Układanie rur osłonowych, dwudzielnych z PE o
</t>
    </r>
    <r>
      <rPr>
        <sz val="8"/>
        <rFont val="Times New Roman"/>
        <family val="1"/>
      </rPr>
      <t xml:space="preserve">średnicy do 110 mm
</t>
    </r>
    <r>
      <rPr>
        <sz val="8"/>
        <rFont val="Times New Roman"/>
        <family val="1"/>
      </rPr>
      <t>Obmiar: 2.13</t>
    </r>
  </si>
  <si>
    <r>
      <rPr>
        <b/>
        <sz val="8"/>
        <rFont val="Times New Roman"/>
        <family val="1"/>
      </rPr>
      <t xml:space="preserve">BCD 0308 22
</t>
    </r>
    <r>
      <rPr>
        <b/>
        <sz val="8"/>
        <rFont val="Times New Roman"/>
        <family val="1"/>
      </rPr>
      <t>SEK 001011</t>
    </r>
  </si>
  <si>
    <r>
      <rPr>
        <sz val="8"/>
        <rFont val="Times New Roman"/>
        <family val="1"/>
      </rPr>
      <t>D 03.03.01</t>
    </r>
  </si>
  <si>
    <r>
      <rPr>
        <sz val="8"/>
        <rFont val="Times New Roman"/>
        <family val="1"/>
      </rPr>
      <t xml:space="preserve">Wbijanie ścianek szczelnych z twardego PCV typ G300 z terenu na głębokość wbicia 1,50 m, grunt kat. II-IV
</t>
    </r>
    <r>
      <rPr>
        <sz val="8"/>
        <rFont val="Times New Roman"/>
        <family val="1"/>
      </rPr>
      <t>Obmiar: 158.00</t>
    </r>
  </si>
  <si>
    <r>
      <rPr>
        <b/>
        <sz val="8"/>
        <rFont val="Times New Roman"/>
        <family val="1"/>
      </rPr>
      <t xml:space="preserve">KNNR 0001
</t>
    </r>
    <r>
      <rPr>
        <b/>
        <sz val="8"/>
        <rFont val="Times New Roman"/>
        <family val="1"/>
      </rPr>
      <t>0501-0100</t>
    </r>
  </si>
  <si>
    <r>
      <rPr>
        <sz val="8"/>
        <rFont val="Times New Roman"/>
        <family val="1"/>
      </rPr>
      <t>D 06.03.01</t>
    </r>
  </si>
  <si>
    <r>
      <rPr>
        <sz val="8"/>
        <rFont val="Times New Roman"/>
        <family val="1"/>
      </rPr>
      <t xml:space="preserve">Ręczne plantowanie powierzchni gruntu rodzimego kategorii I-III - pobocza drogi
</t>
    </r>
    <r>
      <rPr>
        <sz val="8"/>
        <rFont val="Times New Roman"/>
        <family val="1"/>
      </rPr>
      <t>Obmiar: 39.60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</si>
  <si>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0101-0140</t>
    </r>
  </si>
  <si>
    <r>
      <rPr>
        <sz val="8"/>
        <rFont val="Times New Roman"/>
        <family val="1"/>
      </rPr>
      <t>D 06.01.01</t>
    </r>
  </si>
  <si>
    <r>
      <rPr>
        <sz val="8"/>
        <rFont val="Times New Roman"/>
        <family val="1"/>
      </rPr>
      <t xml:space="preserve">Sadzenie drzew i krzewów liściastych o formach naturalnych na terenie płaskim, w gruncie kat. I-II , z całkowitą zaprawą dołów, o szerokości dołów 1,0 m i głębokości dołów 0,7 m
</t>
    </r>
    <r>
      <rPr>
        <sz val="8"/>
        <rFont val="Times New Roman"/>
        <family val="1"/>
      </rPr>
      <t>Obmiar: 10.00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</si>
  <si>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06.01.01.021</t>
    </r>
  </si>
  <si>
    <r>
      <rPr>
        <sz val="8"/>
        <rFont val="Times New Roman"/>
        <family val="1"/>
      </rPr>
      <t xml:space="preserve">Humusowanie z obsianiem skarp o szerokości do 1 m przy grubości warstwy ziemi urodzajnej (humusu) 10 cm (bez dowozu ziemi urodzajnej)
</t>
    </r>
    <r>
      <rPr>
        <sz val="8"/>
        <rFont val="Times New Roman"/>
        <family val="1"/>
      </rPr>
      <t>Obmiar: 21 600.00</t>
    </r>
  </si>
  <si>
    <r>
      <rPr>
        <sz val="8"/>
        <rFont val="Times New Roman"/>
        <family val="1"/>
      </rPr>
      <t>URZĄDZENIA BEZPIECZEŃSTWA RUCHU - OZNAKOWANIE POZIOME I PIONOWE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</si>
  <si>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0201-0210</t>
    </r>
  </si>
  <si>
    <r>
      <rPr>
        <sz val="8"/>
        <rFont val="Times New Roman"/>
        <family val="1"/>
      </rPr>
      <t>D 07.02.01</t>
    </r>
  </si>
  <si>
    <r>
      <rPr>
        <sz val="8"/>
        <rFont val="Times New Roman"/>
        <family val="1"/>
      </rPr>
      <t xml:space="preserve">Ustawienie słupów z rur stalowych o średnicy 70 mm dla znaków drogowych, wraz z wykonaniem i zasypaniem dołów z ubiciem warstwami
</t>
    </r>
    <r>
      <rPr>
        <sz val="8"/>
        <rFont val="Times New Roman"/>
        <family val="1"/>
      </rPr>
      <t>Obmiar: 29.00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</si>
  <si>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0201-0810</t>
    </r>
  </si>
  <si>
    <r>
      <rPr>
        <sz val="8"/>
        <rFont val="Times New Roman"/>
        <family val="1"/>
      </rPr>
      <t xml:space="preserve">Przymocowanie do gotowych słupków tarcz znaków drogowych odblaskowych - znak D 600/900 (prostokątny 60x90 cm)
</t>
    </r>
    <r>
      <rPr>
        <sz val="8"/>
        <rFont val="Times New Roman"/>
        <family val="1"/>
      </rPr>
      <t>Obmiar: 14.00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</si>
  <si>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0201-0310</t>
    </r>
  </si>
  <si>
    <r>
      <rPr>
        <sz val="8"/>
        <rFont val="Times New Roman"/>
        <family val="1"/>
      </rPr>
      <t xml:space="preserve">Przymocowanie do gotowych słupków tarcz znaków drogowych odblaskowych - znak A 900 (trójkątny o boku 90 cm)
</t>
    </r>
    <r>
      <rPr>
        <sz val="8"/>
        <rFont val="Times New Roman"/>
        <family val="1"/>
      </rPr>
      <t>Obmiar: 15.00</t>
    </r>
  </si>
  <si>
    <r>
      <rPr>
        <b/>
        <sz val="8"/>
        <rFont val="Times New Roman"/>
        <family val="1"/>
      </rPr>
      <t xml:space="preserve">BCD 0105
</t>
    </r>
    <r>
      <rPr>
        <b/>
        <sz val="8"/>
        <rFont val="Times New Roman"/>
        <family val="1"/>
      </rPr>
      <t>0101-0310</t>
    </r>
  </si>
  <si>
    <r>
      <rPr>
        <sz val="8"/>
        <rFont val="Times New Roman"/>
        <family val="1"/>
      </rPr>
      <t>D 07.01.01</t>
    </r>
  </si>
  <si>
    <r>
      <rPr>
        <sz val="8"/>
        <rFont val="Times New Roman"/>
        <family val="1"/>
      </rPr>
      <t xml:space="preserve">Oznakowanie poziome jezdni materiałami cienkowarstwowymi (farbą chlorokauczukową) - strzałki i inne symbole, wykonywane ręcznie
</t>
    </r>
    <r>
      <rPr>
        <sz val="8"/>
        <rFont val="Times New Roman"/>
        <family val="1"/>
      </rPr>
      <t>Obmiar: 210.00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</si>
  <si>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07.05.01.013</t>
    </r>
  </si>
  <si>
    <r>
      <rPr>
        <sz val="8"/>
        <rFont val="Times New Roman"/>
        <family val="1"/>
      </rPr>
      <t>D 07.05.01</t>
    </r>
  </si>
  <si>
    <r>
      <rPr>
        <sz val="8"/>
        <rFont val="Times New Roman"/>
        <family val="1"/>
      </rPr>
      <t xml:space="preserve">Ustawienie barier ochronnych stalowych jednostronnych o masie 24 kg/m
</t>
    </r>
    <r>
      <rPr>
        <sz val="8"/>
        <rFont val="Times New Roman"/>
        <family val="1"/>
      </rPr>
      <t>Obmiar: 873.00</t>
    </r>
  </si>
  <si>
    <r>
      <rPr>
        <b/>
        <sz val="8"/>
        <rFont val="Times New Roman"/>
        <family val="1"/>
      </rPr>
      <t xml:space="preserve">BCD 0308
</t>
    </r>
    <r>
      <rPr>
        <b/>
        <sz val="8"/>
        <rFont val="Times New Roman"/>
        <family val="1"/>
      </rPr>
      <t>07.06.02.022</t>
    </r>
  </si>
  <si>
    <r>
      <rPr>
        <sz val="8"/>
        <rFont val="Times New Roman"/>
        <family val="1"/>
      </rPr>
      <t>D 07.06.02</t>
    </r>
  </si>
  <si>
    <r>
      <rPr>
        <sz val="8"/>
        <rFont val="Times New Roman"/>
        <family val="1"/>
      </rPr>
      <t xml:space="preserve">Ustawienie poręczy ochronnych sztywnych z pochwytami i poręczami z rur stalowych oraz o rozstawie słupków z rur co 2,5 m
</t>
    </r>
    <r>
      <rPr>
        <sz val="8"/>
        <rFont val="Times New Roman"/>
        <family val="1"/>
      </rPr>
      <t>Obmiar: 873.00</t>
    </r>
  </si>
  <si>
    <r>
      <rPr>
        <sz val="8"/>
        <rFont val="Times New Roman"/>
        <family val="1"/>
      </rPr>
      <t>Kosztorys razem:</t>
    </r>
  </si>
  <si>
    <r>
      <rPr>
        <sz val="8"/>
        <rFont val="Times New Roman"/>
        <family val="1"/>
      </rPr>
      <t>Całkowita wartość kosztorysu:</t>
    </r>
  </si>
  <si>
    <t>Wykonanie wykopów mechanicznie w gruncie kat. III-IV z transportem urobku na odl. 15 km wraz z zagęszczeniem gruntów w nasypie i zwilżeniem w miarę potrzeby warstw zagęszczanych wodą- korytowanie, zjazdy itp.
Obmiar: 35900,27</t>
  </si>
  <si>
    <t>Wykonanie podbudowy z kruszywa łamanego naturalnego, w-wa górna, grubość warstwy po zagęszczeniu 15 cm Obmiar: 240.00</t>
  </si>
  <si>
    <t>Ustawienie krawężników granitowych o wymiarach 20x30 cm wraz z wykonaniem ławy z oporem z betonu B-15 Obmiar: 317.00</t>
  </si>
  <si>
    <t>Wartość VAT [23.0%]:</t>
  </si>
  <si>
    <t>Budowa obwodnicy miasta Jeziorany ze ścieżką pieszo - jezdną</t>
  </si>
  <si>
    <t>Branża: Roboty drogowe i odwodnienie</t>
  </si>
  <si>
    <t>Nr</t>
  </si>
  <si>
    <t>Ilość</t>
  </si>
  <si>
    <t>Cena jedn.</t>
  </si>
  <si>
    <t>Wartość</t>
  </si>
  <si>
    <t>D.09.02.01</t>
  </si>
  <si>
    <t>km</t>
  </si>
  <si>
    <t>(0,017+0,034)+0,042</t>
  </si>
  <si>
    <t>szt</t>
  </si>
  <si>
    <t>słup</t>
  </si>
  <si>
    <t>(0,017+0,034)</t>
  </si>
  <si>
    <t>Razem rozdział 1: Rondo I</t>
  </si>
  <si>
    <t>m</t>
  </si>
  <si>
    <t>m3</t>
  </si>
  <si>
    <t>odcinek</t>
  </si>
  <si>
    <t>Razem rozdział 3: Rondo III</t>
  </si>
  <si>
    <t>Jednost ka miary</t>
  </si>
  <si>
    <t>Nazwa</t>
  </si>
  <si>
    <r>
      <rPr>
        <sz val="10"/>
        <rFont val="Arial"/>
        <family val="2"/>
      </rPr>
      <t>Nr</t>
    </r>
  </si>
  <si>
    <r>
      <rPr>
        <sz val="10"/>
        <rFont val="Arial"/>
        <family val="2"/>
      </rPr>
      <t>Specyfikacj a</t>
    </r>
  </si>
  <si>
    <r>
      <rPr>
        <sz val="10"/>
        <rFont val="Arial"/>
        <family val="2"/>
      </rPr>
      <t>Nazwa</t>
    </r>
  </si>
  <si>
    <r>
      <rPr>
        <sz val="10"/>
        <rFont val="Arial"/>
        <family val="2"/>
      </rPr>
      <t>Jednost ka miary</t>
    </r>
  </si>
  <si>
    <r>
      <rPr>
        <sz val="10"/>
        <rFont val="Arial"/>
        <family val="2"/>
      </rPr>
      <t>Ilość</t>
    </r>
  </si>
  <si>
    <r>
      <rPr>
        <sz val="10"/>
        <rFont val="Arial"/>
        <family val="2"/>
      </rPr>
      <t>Cena jedn.</t>
    </r>
  </si>
  <si>
    <r>
      <rPr>
        <sz val="10"/>
        <rFont val="Arial"/>
        <family val="2"/>
      </rPr>
      <t>Wartość</t>
    </r>
  </si>
  <si>
    <r>
      <rPr>
        <sz val="8"/>
        <rFont val="Arial"/>
        <family val="2"/>
      </rPr>
      <t>D.09.02.01</t>
    </r>
  </si>
  <si>
    <r>
      <rPr>
        <sz val="8"/>
        <rFont val="Arial"/>
        <family val="2"/>
      </rPr>
      <t>km</t>
    </r>
  </si>
  <si>
    <r>
      <rPr>
        <sz val="8"/>
        <rFont val="Arial"/>
        <family val="2"/>
      </rPr>
      <t xml:space="preserve">KNNR 9 901-8
</t>
    </r>
    <r>
      <rPr>
        <sz val="8"/>
        <rFont val="Arial"/>
        <family val="2"/>
      </rPr>
      <t>Słupy Ŝelbetowe NN - demontaŜ słupa pojedynczego z ustojami</t>
    </r>
  </si>
  <si>
    <r>
      <rPr>
        <sz val="8"/>
        <rFont val="Arial"/>
        <family val="2"/>
      </rPr>
      <t>szt</t>
    </r>
  </si>
  <si>
    <r>
      <rPr>
        <sz val="8"/>
        <rFont val="Arial"/>
        <family val="2"/>
      </rPr>
      <t>słup</t>
    </r>
  </si>
  <si>
    <r>
      <rPr>
        <sz val="8"/>
        <rFont val="Arial"/>
        <family val="2"/>
      </rPr>
      <t xml:space="preserve">KNNR 5 905-1
</t>
    </r>
    <r>
      <rPr>
        <sz val="8"/>
        <rFont val="Arial"/>
        <family val="2"/>
      </rPr>
      <t xml:space="preserve">Przewody izolowane linii napowietrznych NN typu AsXSn lub podobych o przekroju do 4x50 mm2
</t>
    </r>
    <r>
      <rPr>
        <sz val="8"/>
        <rFont val="Arial"/>
        <family val="2"/>
      </rPr>
      <t>Luzowanie istniejących przewodów linii nN 0,4kV na czas przebudowy słupów [RMS=0,3;R=0,3;M=0]</t>
    </r>
  </si>
  <si>
    <r>
      <rPr>
        <sz val="8"/>
        <rFont val="Arial"/>
        <family val="2"/>
      </rPr>
      <t xml:space="preserve">KNNR 5 905-1
</t>
    </r>
    <r>
      <rPr>
        <sz val="8"/>
        <rFont val="Arial"/>
        <family val="2"/>
      </rPr>
      <t xml:space="preserve">Przewody izolowane linii napowietrznych NN typu AsXSn lub podobych o przekroju do 4x50 mm2
</t>
    </r>
    <r>
      <rPr>
        <sz val="8"/>
        <rFont val="Arial"/>
        <family val="2"/>
      </rPr>
      <t>Demontaz istniejących przewodów linii nN 0,4kV [RMS=0,8;R=0,8;M=0]</t>
    </r>
  </si>
  <si>
    <r>
      <rPr>
        <sz val="8"/>
        <rFont val="Arial"/>
        <family val="2"/>
      </rPr>
      <t xml:space="preserve">KNNR 5 903-1
</t>
    </r>
    <r>
      <rPr>
        <sz val="8"/>
        <rFont val="Arial"/>
        <family val="2"/>
      </rPr>
      <t>MontaŜ słupa pojedynczego o długości do 10,5 m K-10 (E-10,5/6)</t>
    </r>
  </si>
  <si>
    <r>
      <rPr>
        <sz val="8"/>
        <rFont val="Arial"/>
        <family val="2"/>
      </rPr>
      <t xml:space="preserve">KNNR 5 907-6
</t>
    </r>
    <r>
      <rPr>
        <sz val="8"/>
        <rFont val="Arial"/>
        <family val="2"/>
      </rPr>
      <t>Układanie uziomów w rowach kablowych FeZn 25x4</t>
    </r>
  </si>
  <si>
    <r>
      <rPr>
        <sz val="8"/>
        <rFont val="Arial"/>
        <family val="2"/>
      </rPr>
      <t>m</t>
    </r>
  </si>
  <si>
    <r>
      <rPr>
        <sz val="8"/>
        <rFont val="Arial"/>
        <family val="2"/>
      </rPr>
      <t>20+20                                                                                                  40,00</t>
    </r>
  </si>
  <si>
    <r>
      <rPr>
        <sz val="8"/>
        <rFont val="Arial"/>
        <family val="2"/>
      </rPr>
      <t xml:space="preserve">KNNR 5 1304-1
</t>
    </r>
    <r>
      <rPr>
        <sz val="8"/>
        <rFont val="Arial"/>
        <family val="2"/>
      </rPr>
      <t>Uziemienie ochronne lub robocze, pomiar pierwszy</t>
    </r>
  </si>
  <si>
    <r>
      <rPr>
        <sz val="8"/>
        <rFont val="Arial"/>
        <family val="2"/>
      </rPr>
      <t>2.2        Budowa odcinka linii kablowej YAKY 4x70</t>
    </r>
  </si>
  <si>
    <r>
      <rPr>
        <sz val="8"/>
        <rFont val="Arial"/>
        <family val="2"/>
      </rPr>
      <t xml:space="preserve">KNNR 5 701-2
</t>
    </r>
    <r>
      <rPr>
        <sz val="8"/>
        <rFont val="Arial"/>
        <family val="2"/>
      </rPr>
      <t>Kopanie rowów dla kabli ręcznie, grunt kat.III</t>
    </r>
  </si>
  <si>
    <r>
      <rPr>
        <sz val="8"/>
        <rFont val="Arial"/>
        <family val="2"/>
      </rPr>
      <t>m3</t>
    </r>
  </si>
  <si>
    <r>
      <rPr>
        <sz val="8"/>
        <rFont val="Arial"/>
        <family val="2"/>
      </rPr>
      <t>(2+45+2)*0,4*0,8</t>
    </r>
  </si>
  <si>
    <r>
      <rPr>
        <sz val="8"/>
        <rFont val="Arial"/>
        <family val="2"/>
      </rPr>
      <t xml:space="preserve">KNNR 5 702-2
</t>
    </r>
    <r>
      <rPr>
        <sz val="8"/>
        <rFont val="Arial"/>
        <family val="2"/>
      </rPr>
      <t>Zasypywanie rowów dla kabli ręcznie, grunt kat.III</t>
    </r>
  </si>
  <si>
    <r>
      <rPr>
        <sz val="8"/>
        <rFont val="Arial"/>
        <family val="2"/>
      </rPr>
      <t>(2+45+2)*0,4*0,6</t>
    </r>
  </si>
  <si>
    <r>
      <rPr>
        <sz val="8"/>
        <rFont val="Arial"/>
        <family val="2"/>
      </rPr>
      <t xml:space="preserve">KNNR 5 706-1
</t>
    </r>
    <r>
      <rPr>
        <sz val="8"/>
        <rFont val="Arial"/>
        <family val="2"/>
      </rPr>
      <t>Nasypanie piasku do rowu o szerokości do 0,4 m</t>
    </r>
  </si>
  <si>
    <r>
      <rPr>
        <sz val="8"/>
        <rFont val="Arial"/>
        <family val="2"/>
      </rPr>
      <t>(2+45+2)*2</t>
    </r>
  </si>
  <si>
    <r>
      <rPr>
        <sz val="8"/>
        <rFont val="Arial"/>
        <family val="2"/>
      </rPr>
      <t xml:space="preserve">KNNR 5 707-3
</t>
    </r>
    <r>
      <rPr>
        <sz val="8"/>
        <rFont val="Arial"/>
        <family val="2"/>
      </rPr>
      <t>Układanie kabla YAKY 4x70 w rowach kablowych</t>
    </r>
  </si>
  <si>
    <r>
      <rPr>
        <sz val="8"/>
        <rFont val="Arial"/>
        <family val="2"/>
      </rPr>
      <t>(2+45+2)-(15)</t>
    </r>
  </si>
  <si>
    <r>
      <rPr>
        <sz val="8"/>
        <rFont val="Arial"/>
        <family val="2"/>
      </rPr>
      <t xml:space="preserve">KNNR 5 713-3
</t>
    </r>
    <r>
      <rPr>
        <sz val="8"/>
        <rFont val="Arial"/>
        <family val="2"/>
      </rPr>
      <t>Układanie kabla YAKY 4x70 w rurach</t>
    </r>
  </si>
  <si>
    <r>
      <rPr>
        <sz val="8"/>
        <rFont val="Arial"/>
        <family val="2"/>
      </rPr>
      <t xml:space="preserve">KNNR 5 717-3
</t>
    </r>
    <r>
      <rPr>
        <sz val="8"/>
        <rFont val="Arial"/>
        <family val="2"/>
      </rPr>
      <t>Kabel YAKY 4x70 układany bezpośrednio na słupie</t>
    </r>
  </si>
  <si>
    <r>
      <rPr>
        <sz val="8"/>
        <rFont val="Arial"/>
        <family val="2"/>
      </rPr>
      <t>7+7</t>
    </r>
  </si>
  <si>
    <r>
      <rPr>
        <sz val="8"/>
        <rFont val="Arial"/>
        <family val="2"/>
      </rPr>
      <t xml:space="preserve">KNNR 5 717-7
</t>
    </r>
    <r>
      <rPr>
        <sz val="8"/>
        <rFont val="Arial"/>
        <family val="2"/>
      </rPr>
      <t>Kabel YAKY 4x70 wciągany do rur osłonowych BE 75 mocowanych do słupa</t>
    </r>
  </si>
  <si>
    <r>
      <rPr>
        <sz val="8"/>
        <rFont val="Arial"/>
        <family val="2"/>
      </rPr>
      <t>3+3</t>
    </r>
  </si>
  <si>
    <r>
      <rPr>
        <sz val="8"/>
        <rFont val="Arial"/>
        <family val="2"/>
      </rPr>
      <t xml:space="preserve">KNNR 5 726-11
</t>
    </r>
    <r>
      <rPr>
        <sz val="8"/>
        <rFont val="Arial"/>
        <family val="2"/>
      </rPr>
      <t>Zarobienie na sucho końca kabla YAKY 4x70 wraz z montaŜem głowczek termokurczliwych i podłączeniem</t>
    </r>
  </si>
  <si>
    <r>
      <rPr>
        <sz val="8"/>
        <rFont val="Arial"/>
        <family val="2"/>
      </rPr>
      <t xml:space="preserve">KNNR 5 1302-3
</t>
    </r>
    <r>
      <rPr>
        <sz val="8"/>
        <rFont val="Arial"/>
        <family val="2"/>
      </rPr>
      <t>Badanie linii kablowej N.N. - kabel o 4 Ŝyłach</t>
    </r>
  </si>
  <si>
    <r>
      <rPr>
        <sz val="8"/>
        <rFont val="Arial"/>
        <family val="2"/>
      </rPr>
      <t>odcinek</t>
    </r>
  </si>
  <si>
    <r>
      <rPr>
        <sz val="8"/>
        <rFont val="Arial"/>
        <family val="2"/>
      </rPr>
      <t xml:space="preserve">2-2
</t>
    </r>
    <r>
      <rPr>
        <sz val="8"/>
        <rFont val="Arial"/>
        <family val="2"/>
      </rPr>
      <t>Wytyczenie i pomiar geodezyjny powykonawczy</t>
    </r>
  </si>
  <si>
    <r>
      <rPr>
        <sz val="8"/>
        <rFont val="Arial"/>
        <family val="2"/>
      </rPr>
      <t>Razem element 2.2 Budowa odcinka linii kablowej YAKY 4x70</t>
    </r>
  </si>
  <si>
    <r>
      <rPr>
        <sz val="8"/>
        <rFont val="Arial"/>
        <family val="2"/>
      </rPr>
      <t>Razem rozdział 2: Ul. Wolności</t>
    </r>
  </si>
  <si>
    <r>
      <rPr>
        <sz val="8"/>
        <rFont val="Arial"/>
        <family val="2"/>
      </rPr>
      <t>(0,034+0,048)                                                                                      0,082</t>
    </r>
  </si>
  <si>
    <t>2           Ul. Wolności
Usunięcie kolizji z linią napowietrzną nN 0,4kV
2.1        Demontaż 2szt ist. słupów linii nN, budowa 2szt. nowych słupów K-10 (E-10/6)</t>
  </si>
  <si>
    <t>45230000-8 Roboty budowlane w zakresie budowy rurociągów, linii komunikacyjnych i elektroenergetycznych, autostrad, dróg, lotnisk i kolei; wyrównywanie terenu Jeziorany
Budowa obwodnicy miasta Jeziorany ze ścieżką pieszo-jezdną Roboty elektryczne - usunięcie kolizji z liniami elektroenergetycznymi</t>
  </si>
  <si>
    <t>Specyfikacja</t>
  </si>
  <si>
    <r>
      <rPr>
        <sz val="8"/>
        <rFont val="Arial"/>
        <family val="2"/>
      </rPr>
      <t>Razem rozdział 3: Rondo III</t>
    </r>
  </si>
  <si>
    <r>
      <rPr>
        <sz val="8"/>
        <rFont val="Arial"/>
        <family val="2"/>
      </rPr>
      <t>Razem element 3.2 Budowa odcinka linii kablowej YAKY 4x70</t>
    </r>
  </si>
  <si>
    <r>
      <rPr>
        <sz val="8"/>
        <rFont val="Arial"/>
        <family val="2"/>
      </rPr>
      <t>3+9</t>
    </r>
  </si>
  <si>
    <r>
      <rPr>
        <sz val="8"/>
        <rFont val="Arial"/>
        <family val="2"/>
      </rPr>
      <t>(2+106+2)-(3+9)</t>
    </r>
  </si>
  <si>
    <r>
      <rPr>
        <sz val="8"/>
        <rFont val="Arial"/>
        <family val="2"/>
      </rPr>
      <t>(2+106+2)*2</t>
    </r>
  </si>
  <si>
    <r>
      <rPr>
        <sz val="8"/>
        <rFont val="Arial"/>
        <family val="2"/>
      </rPr>
      <t>(2+106+2)*0,4*0,6</t>
    </r>
  </si>
  <si>
    <r>
      <rPr>
        <sz val="8"/>
        <rFont val="Arial"/>
        <family val="2"/>
      </rPr>
      <t>(2+106+2)*0,4*0,8</t>
    </r>
  </si>
  <si>
    <r>
      <rPr>
        <sz val="8"/>
        <rFont val="Arial"/>
        <family val="2"/>
      </rPr>
      <t>3.2        Budowa odcinka linii kablowej YAKY 4x70</t>
    </r>
  </si>
  <si>
    <r>
      <rPr>
        <sz val="8"/>
        <rFont val="Arial"/>
        <family val="2"/>
      </rPr>
      <t>Razem element 3.1 DemontaŜ 3szt ist. słupów linii nN, budowa 2szt. nowych słupów K-10 (E-10/6)</t>
    </r>
  </si>
  <si>
    <t>Specyfikacj a</t>
  </si>
  <si>
    <t>km /1 przewód/</t>
  </si>
  <si>
    <t>Razem element 1.1 Przestawienie istniejącego słupa P-10 (E-10/6) klidującego z projektowaną drgą</t>
  </si>
  <si>
    <t>(0,038+0,041+0,040)                                                                           0,119</t>
  </si>
  <si>
    <t>0,041                                                                                                   0,041</t>
  </si>
  <si>
    <t>20+20                                                                                                  40,00</t>
  </si>
  <si>
    <t>KNNR 9 901-8
Słupy Żelbetowe NN - demontaż słupa pojedynczego z ustojami</t>
  </si>
  <si>
    <t>Razem element 2.1 Demontaż 2szt ist. słupów linii nN, budowa 2szt. nowych słupów K-10 (E-10/6)</t>
  </si>
  <si>
    <r>
      <rPr>
        <sz val="10"/>
        <rFont val="Times New Roman"/>
        <family val="1"/>
        <charset val="238"/>
      </rPr>
      <t>1           Rondo I
Usunięcie lokizji z linią napowietrzną nN 0,4kV
1.1        Przestawienie istniejącego słupa P-10 (E-10/6) klidującego z projektowaną drgą</t>
    </r>
  </si>
  <si>
    <r>
      <rPr>
        <sz val="10"/>
        <rFont val="Times New Roman"/>
        <family val="1"/>
        <charset val="238"/>
      </rPr>
      <t>KNNR 5 905-1
Przewody izolowane linii napowietrznych NN typu AsXSn lub podobych o przekroju do 4x50 mm2
Luzowanie istniejących przewodów linii nN 0,4kV [RMS=0,3;R=0,3;M=0]</t>
    </r>
  </si>
  <si>
    <r>
      <rPr>
        <sz val="10"/>
        <rFont val="Times New Roman"/>
        <family val="1"/>
        <charset val="238"/>
      </rPr>
      <t>KNNR 9 904-1
Regulacja zwisów przewodu o przekroju do 50 mm2 (w kierunku przestawianego słupa)</t>
    </r>
  </si>
  <si>
    <r>
      <rPr>
        <sz val="10"/>
        <rFont val="Times New Roman"/>
        <family val="1"/>
        <charset val="238"/>
      </rPr>
      <t>KNNR 5 905-1
MontaŜ przewodów izolowanych linii mapowietrznych NN typu AsXSn lub podobych o przekroju do 4x50 mm2
Przewód z uprzedniego luzowania przy demontazu słupa (odejście do słupa poza drogą od St.Tr)</t>
    </r>
  </si>
  <si>
    <r>
      <rPr>
        <sz val="10"/>
        <rFont val="Times New Roman"/>
        <family val="1"/>
        <charset val="238"/>
      </rPr>
      <t>KNNR 9 904-1
Regulacja zwisów przewodu o przekroju do 50 mm2 (od St.Tr w kierunku istniejącego słupa)</t>
    </r>
  </si>
  <si>
    <r>
      <rPr>
        <sz val="10"/>
        <rFont val="Times New Roman"/>
        <family val="1"/>
        <charset val="238"/>
      </rPr>
      <t>KNNR 5 905-1
Przewody izolowane linii napowietrznych NN typu AsXSn lub podobych o przekroju do 4x50 mm2
Luzowanie istniejących przewodów linii nN 0,4kV na czas przebudowy słupów [RMS=0,3;R=0,3;M=0]</t>
    </r>
  </si>
  <si>
    <r>
      <rPr>
        <sz val="10"/>
        <rFont val="Times New Roman"/>
        <family val="1"/>
        <charset val="238"/>
      </rPr>
      <t>KNNR 5 905-1
Przewody izolowane linii napowietrznych NN typu AsXSn lub podobych o przekroju do 4x50 mm2
Demontaz istniejących przewodów linii nN 0,4kV [RMS=0,8;R=0,8;M=0]</t>
    </r>
  </si>
  <si>
    <r>
      <rPr>
        <sz val="10"/>
        <rFont val="Times New Roman"/>
        <family val="1"/>
        <charset val="238"/>
      </rPr>
      <t>KNNR 5 902-7
MontaŜ konstrukcji stalowych i osprzętu linii napowietrznych NN - ogranicznika przepięć GZo 0,5/5</t>
    </r>
  </si>
  <si>
    <r>
      <rPr>
        <sz val="10"/>
        <rFont val="Times New Roman"/>
        <family val="1"/>
        <charset val="238"/>
      </rPr>
      <t>KNNR 5 907-6
Układanie uziomów w rowach kablowych FeZn 25x4</t>
    </r>
  </si>
  <si>
    <r>
      <rPr>
        <sz val="10"/>
        <rFont val="Times New Roman"/>
        <family val="1"/>
        <charset val="238"/>
      </rPr>
      <t>KNNR 5 1304-1
Uziemienie ochronne lub robocze, pomiar pierwszy</t>
    </r>
  </si>
  <si>
    <t>3           Rondo III
Usunięcie kolizji z linią napowietrzną nN 0,4kV
3.1        Demontaż 3szt ist. słupów linii nN, budowa 2szt. nowych słupów K-10 (E-10/6)</t>
  </si>
  <si>
    <t>KNNR 5 705-1
Ułożenie rur oslonowych DVK 110</t>
  </si>
  <si>
    <t>KNNR 5 705-1
Ułożenie rur oslonowych SRS 110</t>
  </si>
  <si>
    <t>45316110-9 Instalowanie drogowego sprzętu oświetleniowego Jeziorany
Budowa obwodnicy miasta Jeziorany ze ściżką pieszo-jezdną Roboty elektryczne - oświetlenie</t>
  </si>
  <si>
    <t>KNNR 5 401-1
Montaż zącza kablowego ZKP-1 w obudowie izolacyjnej wraz z fundamentem</t>
  </si>
  <si>
    <t>KNNR 5 401-2
Montaż szafki oświetlenia drogowego SOP-3 w obudowie izolacyjnej wraz z fundamentem</t>
  </si>
  <si>
    <t>KNNR 5 902-7
Montaż konstrukcji stalowych i osprzętu linii napowietrznych NN - ogranicznika przepięć GZo 0,5/5</t>
  </si>
  <si>
    <t>KNNR 5 1302-3
Badanie linii kablowej N.N. - kabel o 4 żyłach</t>
  </si>
  <si>
    <t>1.3        Montaż słupów oświetlenia drogowego i montaż opraw oświetlenia drogowego</t>
  </si>
  <si>
    <t>KNNR 5 1304-6
Skuteczność zerowania, każdy następny pomiar</t>
  </si>
  <si>
    <t>Razem element 1.3 MontaŜ słupów oświetlenia drogowego i montaż opraw oświetlenia drogowego</t>
  </si>
  <si>
    <t>KNNR 5 401-1
Montaz zącza kablowego ZKP-1 w obudowie izolacyjnej wraz z fundamentem</t>
  </si>
  <si>
    <t>2.3        Montaą słupów oświetlenia drogowego i montaż opraw oświetlenia drogowego</t>
  </si>
  <si>
    <t>2*0,4*0,8</t>
  </si>
  <si>
    <t>3.3        Montaż słupów oświetlenia drogowego i montaż opraw oświetlenia drogowego</t>
  </si>
  <si>
    <t>KNNR 5 411-5
Montaż fundamentu B-70 wraz z kompletem nakrętek wg katalogu ROSA (lub równowaŜnego) pod słupy oświetleniowe gruncie kategorii III, objętość fundamentu w wykopie do 0,25 m3</t>
  </si>
  <si>
    <t>Razem element 4.3 Montaż słupów oświetlenia drogowego i montaŜ opraw oświetlenia drogowego</t>
  </si>
  <si>
    <t>D.09.01.01</t>
  </si>
  <si>
    <t>2*0,4*0,6</t>
  </si>
  <si>
    <t>2*2</t>
  </si>
  <si>
    <t>kpl</t>
  </si>
  <si>
    <t>Razem element 1.1 Zasilanie oświetlenia drogowego</t>
  </si>
  <si>
    <t>1.2        Roboty ziemne i kablowe</t>
  </si>
  <si>
    <t>((25+27+25+26+31)+(25+22+20+12+20+22)+(16+20+2 0+20)+(25+20))*2</t>
  </si>
  <si>
    <t>(6+8+17+8+9)</t>
  </si>
  <si>
    <t>(5+6+4+2)odc*2końce*2,5m</t>
  </si>
  <si>
    <t>(5+6+4+2)odc*2końce</t>
  </si>
  <si>
    <t>(5+6+4+2)odc</t>
  </si>
  <si>
    <t>Razem element 1.2 Roboty ziemne i kablowe</t>
  </si>
  <si>
    <t>5+6+4+2</t>
  </si>
  <si>
    <t>5+6+4+2                                                                                              17,00</t>
  </si>
  <si>
    <t>pomiar</t>
  </si>
  <si>
    <t>Razem element 2.1 Zasilanie oświetlenia drogowego</t>
  </si>
  <si>
    <t>2.2        Roboty ziemne i kablowe</t>
  </si>
  <si>
    <t>((250+16+16+20+30)+(28)+(16+18+16+16)+(24))*2</t>
  </si>
  <si>
    <t>((9+16+8)+(16+16+16))</t>
  </si>
  <si>
    <t>(5+1+4+1)odc*2końce*2,5m</t>
  </si>
  <si>
    <t>(5+1+4+1)odc*2końce</t>
  </si>
  <si>
    <t>((252+18+18+22+32)+(30)+(18+20+18+18)+(26))</t>
  </si>
  <si>
    <t>(5+1+4+1)odc</t>
  </si>
  <si>
    <t>((250+16+16+20+30)+(28)+(16+18+16+16)+(24))</t>
  </si>
  <si>
    <t>Razem element 2.2 Roboty ziemne i kablowe</t>
  </si>
  <si>
    <t>5+1+4+1</t>
  </si>
  <si>
    <t>5+1+4+1                                                                                              11,00</t>
  </si>
  <si>
    <t>Razem rozdział 2: Rondo II</t>
  </si>
  <si>
    <t>Razem element 3.1 Zasilanie oświetlenia drogowego</t>
  </si>
  <si>
    <t>3.2        Roboty ziemne i kablowe</t>
  </si>
  <si>
    <t>((19+15+20+20+20+32+20+22+15+28)+(28))*0,4*0,7                        66,92</t>
  </si>
  <si>
    <t>((19+15+20+20+20+32+20+22+15+28)+(28))*0,4*0,5</t>
  </si>
  <si>
    <t>((19+15+20+20+20+32+20+22+15+28)+(28))*2</t>
  </si>
  <si>
    <t>(3+9+7+7)</t>
  </si>
  <si>
    <t>(10+1)odc*2końce*2,5m</t>
  </si>
  <si>
    <t>(9+7+7)odc*2końce</t>
  </si>
  <si>
    <t>((21+17+22+22+22+34+22+24+17+30)+(30))</t>
  </si>
  <si>
    <t>((19+15+20+20+20+32+20+22+15+28)+(28))</t>
  </si>
  <si>
    <t>Razem element 3.2 Roboty ziemne i kablowe</t>
  </si>
  <si>
    <t>10+1</t>
  </si>
  <si>
    <t>10+1                                                                                                    11,00</t>
  </si>
  <si>
    <t>Razem element 3.3 MontaŜ słupów oświetlenia drogowego i montaŜ opraw oświetlenia drogowego</t>
  </si>
  <si>
    <t>1*2</t>
  </si>
  <si>
    <t>Razem element 4.1 Zasilanie oświetlenia drogowego</t>
  </si>
  <si>
    <t>4.2        Roboty ziemne i kablowe</t>
  </si>
  <si>
    <t>((15+55+30+24+26+42)+(75))*0,4*0,7                                                74,76</t>
  </si>
  <si>
    <t>((15+55+30+24+26+42)+(75))*0,4*0,5                                                53,40</t>
  </si>
  <si>
    <t>((15+55+30+24+26+42)+(75))*2                                                       534,00</t>
  </si>
  <si>
    <t>(12+6+5)                                                                                              23,00</t>
  </si>
  <si>
    <t>((15+55+30+24+26+42)+(75))-(12+6+5)</t>
  </si>
  <si>
    <t>(12+6+5)</t>
  </si>
  <si>
    <t>(6+1)odc*2końce*2,5m</t>
  </si>
  <si>
    <t>(6+1)odc*2końce</t>
  </si>
  <si>
    <t>((17+57+32+26+28+44)+(77))</t>
  </si>
  <si>
    <t>(6+1)odc</t>
  </si>
  <si>
    <t>((15+55+30+24+26+42)+(75))</t>
  </si>
  <si>
    <t>Razem element 4.2 Roboty ziemne i kablowe</t>
  </si>
  <si>
    <t>6+1</t>
  </si>
  <si>
    <t>Razem rozdział 4: Ulica Wolności</t>
  </si>
  <si>
    <r>
      <rPr>
        <sz val="10"/>
        <rFont val="Times New Roman"/>
        <family val="1"/>
        <charset val="238"/>
      </rPr>
      <t>1           Rondo I
Oświetlenie drogowe
1.1        Zasilanie oświetlenia drogowego</t>
    </r>
  </si>
  <si>
    <r>
      <rPr>
        <sz val="10"/>
        <rFont val="Times New Roman"/>
        <family val="1"/>
        <charset val="238"/>
      </rPr>
      <t>KNNR 5 701-2
Kopanie rowów dla kabli ręcznie, grunt kat.III</t>
    </r>
  </si>
  <si>
    <r>
      <rPr>
        <sz val="10"/>
        <rFont val="Times New Roman"/>
        <family val="1"/>
        <charset val="238"/>
      </rPr>
      <t>KNNR 5 702-2
Zasypywanie rowów dla kabli ręcznie, grunt kat.III</t>
    </r>
  </si>
  <si>
    <r>
      <rPr>
        <sz val="10"/>
        <rFont val="Times New Roman"/>
        <family val="1"/>
        <charset val="238"/>
      </rPr>
      <t>KNNR 5 706-1
Nasypanie piasku do rowu o szerokości do 0,4 m</t>
    </r>
  </si>
  <si>
    <r>
      <rPr>
        <sz val="10"/>
        <rFont val="Times New Roman"/>
        <family val="1"/>
        <charset val="238"/>
      </rPr>
      <t>KNNR 5 717-2
Kabel YKY 3x10 układany bezpośrednio na słupie</t>
    </r>
  </si>
  <si>
    <r>
      <rPr>
        <sz val="10"/>
        <rFont val="Times New Roman"/>
        <family val="1"/>
        <charset val="238"/>
      </rPr>
      <t>KNNR 5 717-5
Kabel o YKY 3x10 wciągany do rur osłonowych stakowych fi:36 mocowanych do słupa</t>
    </r>
  </si>
  <si>
    <r>
      <rPr>
        <sz val="10"/>
        <rFont val="Times New Roman"/>
        <family val="1"/>
        <charset val="238"/>
      </rPr>
      <t>KNNR 5 707-1
Układanie kabla YKY 3x10 w rowach kablowych</t>
    </r>
  </si>
  <si>
    <r>
      <rPr>
        <sz val="10"/>
        <rFont val="Times New Roman"/>
        <family val="1"/>
        <charset val="238"/>
      </rPr>
      <t>KNNR 5 715-1
Układanie kabla YKY 3x10 w szafkach kablowych</t>
    </r>
  </si>
  <si>
    <r>
      <rPr>
        <sz val="10"/>
        <rFont val="Times New Roman"/>
        <family val="1"/>
        <charset val="238"/>
      </rPr>
      <t>KNNR 5 726-5
Zarobienie na sucho końca kabla YKY 3x10</t>
    </r>
  </si>
  <si>
    <r>
      <rPr>
        <sz val="10"/>
        <rFont val="Times New Roman"/>
        <family val="1"/>
        <charset val="238"/>
      </rPr>
      <t>((25+27+25+26+31)+(25+22+20+12+20+22)+(16+20+2
0+20)+(25+20))*0,4*0,7                                                                     105,28</t>
    </r>
  </si>
  <si>
    <r>
      <rPr>
        <sz val="10"/>
        <rFont val="Times New Roman"/>
        <family val="1"/>
        <charset val="238"/>
      </rPr>
      <t>((25+27+25+26+31)+(25+22+20+12+20+22)+(16+20+2
0+20)+(25+20))*0,4*0,5                                                                       75,20</t>
    </r>
  </si>
  <si>
    <r>
      <rPr>
        <sz val="10"/>
        <rFont val="Times New Roman"/>
        <family val="1"/>
        <charset val="238"/>
      </rPr>
      <t>KNNR 5 707-2
Układanie kabla YAKY 3x35 (4x35) w rowach</t>
    </r>
  </si>
  <si>
    <r>
      <rPr>
        <sz val="10"/>
        <rFont val="Times New Roman"/>
        <family val="1"/>
        <charset val="238"/>
      </rPr>
      <t>((25+27+25+26+31)+(25+22+20+12+20+22)+(16+20+2
0+20)+(25+20))-(6+8+17+8+9)</t>
    </r>
  </si>
  <si>
    <r>
      <rPr>
        <sz val="10"/>
        <rFont val="Times New Roman"/>
        <family val="1"/>
        <charset val="238"/>
      </rPr>
      <t>KNNR 5 713-2
Układanie kabla YAKY 3x35 (4x35) w rurach</t>
    </r>
  </si>
  <si>
    <r>
      <rPr>
        <sz val="10"/>
        <rFont val="Times New Roman"/>
        <family val="1"/>
        <charset val="238"/>
      </rPr>
      <t>KNNR 5 713-2
Układanie kabla YAKY 3x35 (4x35) w SOP i w słupach</t>
    </r>
  </si>
  <si>
    <r>
      <rPr>
        <sz val="10"/>
        <rFont val="Times New Roman"/>
        <family val="1"/>
        <charset val="238"/>
      </rPr>
      <t>KNNR 5 726-10
Zarobienie na sucho końca kabla YAKY 3x35 (4x35) [R=0,8]</t>
    </r>
  </si>
  <si>
    <r>
      <rPr>
        <sz val="10"/>
        <rFont val="Times New Roman"/>
        <family val="1"/>
        <charset val="238"/>
      </rPr>
      <t>((27+29+27+28+33)+(27+25+22+14+22+24)+(18+22+2
2+22)+(27+22))</t>
    </r>
  </si>
  <si>
    <r>
      <rPr>
        <sz val="10"/>
        <rFont val="Times New Roman"/>
        <family val="1"/>
        <charset val="238"/>
      </rPr>
      <t>2-2
Wytyczenie i pomiar geodezyjny powykonawczy</t>
    </r>
  </si>
  <si>
    <r>
      <rPr>
        <sz val="10"/>
        <rFont val="Times New Roman"/>
        <family val="1"/>
        <charset val="238"/>
      </rPr>
      <t>((25+27+25+26+31)+(25+22+20+12+20+22)+(16+20+2
0+20)+(25+20))</t>
    </r>
  </si>
  <si>
    <r>
      <rPr>
        <sz val="10"/>
        <rFont val="Times New Roman"/>
        <family val="1"/>
        <charset val="238"/>
      </rPr>
      <t>KNNR 5 1002-2
Montaz wysięgników aluminiowych  anodowanych w kolorze naturalnym - wysięgnik WR4-1-1,0-5-10 z ramieniem o dł. 1,5m mocowany na słupie mocowany na słupie</t>
    </r>
  </si>
  <si>
    <r>
      <rPr>
        <sz val="10"/>
        <rFont val="Times New Roman"/>
        <family val="1"/>
        <charset val="238"/>
      </rPr>
      <t>KNNR 5 1003-3
Przewody YDY 3x2,5 wciągane w słupy, rury osłonowe i wysięgniki, wys.latarń do 11 m</t>
    </r>
  </si>
  <si>
    <r>
      <rPr>
        <sz val="10"/>
        <rFont val="Times New Roman"/>
        <family val="1"/>
        <charset val="238"/>
      </rPr>
      <t>KNNR 5 612-6
Wykonanie połaczenia śrubowego bednarki uziemiającej ze słupem</t>
    </r>
  </si>
  <si>
    <r>
      <rPr>
        <sz val="10"/>
        <rFont val="Times New Roman"/>
        <family val="1"/>
        <charset val="238"/>
      </rPr>
      <t>KNNR 5 1301-1
Sprawdzanie i pomiar obwodu elektrycznego niskiego napięcia obwód o 1 fazie</t>
    </r>
  </si>
  <si>
    <r>
      <rPr>
        <sz val="10"/>
        <rFont val="Times New Roman"/>
        <family val="1"/>
        <charset val="238"/>
      </rPr>
      <t>KNNR 5 1304-5
Skuteczność zerowania, pomiar pierwszy</t>
    </r>
  </si>
  <si>
    <r>
      <rPr>
        <sz val="10"/>
        <rFont val="Times New Roman"/>
        <family val="1"/>
        <charset val="238"/>
      </rPr>
      <t>2           Rondo II
Oświetlenie drogowe
2.1        Zasilanie oświetlenia drogowego</t>
    </r>
  </si>
  <si>
    <r>
      <rPr>
        <sz val="10"/>
        <rFont val="Times New Roman"/>
        <family val="1"/>
        <charset val="238"/>
      </rPr>
      <t>KNNR 5 401-2
MontaŜ szafki oświetlenia drogowego SOP-3 w obudowie izolacyjnej wraz z fundamentem</t>
    </r>
  </si>
  <si>
    <r>
      <rPr>
        <sz val="10"/>
        <rFont val="Times New Roman"/>
        <family val="1"/>
        <charset val="238"/>
      </rPr>
      <t>KNNR 5 1302-3
Badanie linii kablowej N.N. - kabel o 4 Ŝyłach</t>
    </r>
  </si>
  <si>
    <r>
      <rPr>
        <sz val="10"/>
        <rFont val="Times New Roman"/>
        <family val="1"/>
        <charset val="238"/>
      </rPr>
      <t>((250+16+16+20+30)+(28)+(16+18+16+16)+(24))*0,4*0
,5</t>
    </r>
  </si>
  <si>
    <r>
      <rPr>
        <sz val="10"/>
        <rFont val="Times New Roman"/>
        <family val="1"/>
        <charset val="238"/>
      </rPr>
      <t>KNNR 5 705-1
UłoŜenie rur oslonowych DVK 110</t>
    </r>
  </si>
  <si>
    <r>
      <rPr>
        <sz val="10"/>
        <rFont val="Times New Roman"/>
        <family val="1"/>
        <charset val="238"/>
      </rPr>
      <t>((250+16+16+20+30)+(28)+(16+18+16+16)+(24))-((9+1
6+8)+(16+16+16))</t>
    </r>
  </si>
  <si>
    <r>
      <rPr>
        <sz val="10"/>
        <rFont val="Times New Roman"/>
        <family val="1"/>
        <charset val="238"/>
      </rPr>
      <t>3           Rondo III Oświetlenie drogowe
3.1        Zasilanie oświetlenia drogowego</t>
    </r>
  </si>
  <si>
    <r>
      <rPr>
        <sz val="10"/>
        <rFont val="Times New Roman"/>
        <family val="1"/>
        <charset val="238"/>
      </rPr>
      <t>((19+15+20+20+20+32+20+22+15+28)+(28))-(3+9+7+
7)</t>
    </r>
  </si>
  <si>
    <r>
      <rPr>
        <sz val="10"/>
        <rFont val="Times New Roman"/>
        <family val="1"/>
        <charset val="238"/>
      </rPr>
      <t>4           Ulica Wolności Oświetlenie drodowe
4.1        Zasilanie oświetlenia drogowego</t>
    </r>
  </si>
  <si>
    <r>
      <rPr>
        <sz val="10"/>
        <rFont val="Times New Roman"/>
        <family val="1"/>
        <charset val="238"/>
      </rPr>
      <t>Razem kosztorys: Jeziorany
Budowa obwodnicy miasta Jeziorany ze ścieŜką pieszo-jezdną Roboty elektryczne - oświetlenie</t>
    </r>
  </si>
  <si>
    <t>Razem element 2.3 MontaŜ słupów oświetlenia drogowego i montaż opraw oświetlenia drogowego</t>
  </si>
  <si>
    <t>KNNR 5 903-1
Montaż słupa pojedynczego o długości do 10,5 m
Słup przelotowy na  Ŝerdzi wirowanej E-10/6 - uprzednio zdemontowany</t>
  </si>
  <si>
    <t>KNNR 5 905-1
Montaż przewodów izolowanych linii mapowietrznych NN typu AsXSn lub podobych o przekroju do 4x50 mm2
Przewód z uprzedniego luzowania przy demontazu słupa</t>
  </si>
  <si>
    <t>KNNR 5 903-1
Montaż słupa pojedynczego o długości do 10,5 m K-10 (E-10,5/6)</t>
  </si>
  <si>
    <t>KNNR 9 901-11
Słupy żelbetowe NN - demontaż słupa rozkracznego</t>
  </si>
  <si>
    <t xml:space="preserve">KNNR 5 1004-2
Montaż opraw oświetlenia drogowego </t>
  </si>
  <si>
    <t>((250+16+16+20+30)+(28)+(16+18+16+16)+(24))*0,4*0,7                                                                                                       126,00</t>
  </si>
  <si>
    <t>KNNR 5 411-5
Montaż fundamentu B-70 wraz z kompletem nakrętek pod słupy oświetleniowe gruncie kategorii III, objętość fundamentu w wykopie do 0,25 m3</t>
  </si>
  <si>
    <t>KNNR 5 1001-2
Montaż i stawianie słupów oświetleniowych aluminiowych  anodowanych w kolorze naturalnym o wysokości części nadziemnej h=9,0 na fundamentach B-70 (uprzednio zamontowanych)</t>
  </si>
  <si>
    <t>KNNR 5 1004-2
Montaż opraw oświetlenia drogowego</t>
  </si>
  <si>
    <t xml:space="preserve">KNNR 5 1001-2
Montaż i stawianie słupów oświetleniowych aluminiowych  anodowanych w kolorze naturalnymo wysokości części nadziemnej h=9,0 na fundamentach B-70 (uprzednio zamontowanych), </t>
  </si>
  <si>
    <t>KNNR 5 1001-2
Montaż i stawianie słupów oświetleniowych aluminiowych  anodowanych w kolorze naturalnym o wysokości części nadziemnej h=9,0 na fundamentach B-70 (uprzednio zamontowanych),</t>
  </si>
  <si>
    <t>KNNR 5 1001-2
Montaż i stawianie słupów oświetleniowych aluminiowych  anodowanych w kolorze naturalnym SAL9 o wysokości części nadziemnej h=9,0 wg  (lub równowaŜnych) na fundamentach B-70 (uprzednio zamontowanych),  (lub równoważną) i tabliczką z numeracją słupa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</si>
</sst>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"/>
    <numFmt numFmtId="165" formatCode="0.000"/>
  </numFmts>
  <fonts count="15" x14ac:knownFonts="1">
    <font>
      <sz val="10"/>
      <color rgb="FF000000"/>
      <name val="Times New Roman"/>
      <charset val="204"/>
    </font>
    <font>
      <sz val="8"/>
      <name val="Times New Roman"/>
    </font>
    <font>
      <sz val="8"/>
      <color rgb="FF000000"/>
      <name val="Times New Roman"/>
      <family val="2"/>
    </font>
    <font>
      <b/>
      <sz val="8"/>
      <name val="Times New Roman"/>
    </font>
    <font>
      <sz val="8"/>
      <name val="Times New Roman"/>
      <family val="1"/>
    </font>
    <font>
      <b/>
      <sz val="8"/>
      <name val="Times New Roman"/>
      <family val="1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15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 indent="1"/>
    </xf>
    <xf numFmtId="2" fontId="2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right" vertical="top" wrapText="1"/>
    </xf>
    <xf numFmtId="44" fontId="1" fillId="0" borderId="1" xfId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4" fontId="1" fillId="0" borderId="1" xfId="0" applyNumberFormat="1" applyFont="1" applyFill="1" applyBorder="1" applyAlignment="1">
      <alignment horizontal="right" vertical="top" wrapText="1"/>
    </xf>
    <xf numFmtId="44" fontId="0" fillId="0" borderId="1" xfId="0" applyNumberFormat="1" applyFill="1" applyBorder="1" applyAlignment="1">
      <alignment horizontal="left" wrapText="1"/>
    </xf>
    <xf numFmtId="44" fontId="0" fillId="0" borderId="1" xfId="0" applyNumberFormat="1" applyFill="1" applyBorder="1" applyAlignment="1">
      <alignment horizontal="right" vertical="top" wrapText="1"/>
    </xf>
    <xf numFmtId="0" fontId="7" fillId="0" borderId="0" xfId="2" applyFill="1" applyBorder="1" applyAlignment="1">
      <alignment horizontal="left" vertical="top"/>
    </xf>
    <xf numFmtId="4" fontId="11" fillId="0" borderId="1" xfId="2" applyNumberFormat="1" applyFont="1" applyFill="1" applyBorder="1" applyAlignment="1">
      <alignment horizontal="right" vertical="top" shrinkToFit="1"/>
    </xf>
    <xf numFmtId="0" fontId="12" fillId="0" borderId="1" xfId="2" applyFont="1" applyFill="1" applyBorder="1" applyAlignment="1">
      <alignment horizontal="left" vertical="top" wrapText="1"/>
    </xf>
    <xf numFmtId="1" fontId="11" fillId="0" borderId="1" xfId="2" applyNumberFormat="1" applyFont="1" applyFill="1" applyBorder="1" applyAlignment="1">
      <alignment horizontal="left" vertical="top" shrinkToFit="1"/>
    </xf>
    <xf numFmtId="2" fontId="11" fillId="0" borderId="1" xfId="2" applyNumberFormat="1" applyFont="1" applyFill="1" applyBorder="1" applyAlignment="1">
      <alignment horizontal="right" vertical="top" shrinkToFit="1"/>
    </xf>
    <xf numFmtId="0" fontId="8" fillId="0" borderId="1" xfId="2" applyFont="1" applyFill="1" applyBorder="1" applyAlignment="1">
      <alignment horizontal="left" vertical="top" wrapText="1"/>
    </xf>
    <xf numFmtId="2" fontId="11" fillId="0" borderId="4" xfId="2" applyNumberFormat="1" applyFont="1" applyFill="1" applyBorder="1" applyAlignment="1">
      <alignment horizontal="right" vertical="top" shrinkToFit="1"/>
    </xf>
    <xf numFmtId="1" fontId="11" fillId="0" borderId="2" xfId="2" applyNumberFormat="1" applyFont="1" applyFill="1" applyBorder="1" applyAlignment="1">
      <alignment horizontal="left" vertical="top" shrinkToFit="1"/>
    </xf>
    <xf numFmtId="0" fontId="12" fillId="0" borderId="2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/>
    </xf>
    <xf numFmtId="0" fontId="14" fillId="0" borderId="1" xfId="2" applyFont="1" applyFill="1" applyBorder="1" applyAlignment="1">
      <alignment horizontal="left" vertical="top" wrapText="1"/>
    </xf>
    <xf numFmtId="0" fontId="14" fillId="0" borderId="2" xfId="2" applyFont="1" applyFill="1" applyBorder="1" applyAlignment="1">
      <alignment horizontal="left" vertical="top" wrapText="1"/>
    </xf>
    <xf numFmtId="165" fontId="7" fillId="0" borderId="4" xfId="2" applyNumberFormat="1" applyFont="1" applyFill="1" applyBorder="1" applyAlignment="1">
      <alignment horizontal="right" vertical="top" shrinkToFit="1"/>
    </xf>
    <xf numFmtId="1" fontId="7" fillId="0" borderId="1" xfId="2" applyNumberFormat="1" applyFont="1" applyFill="1" applyBorder="1" applyAlignment="1">
      <alignment horizontal="left" vertical="top" shrinkToFit="1"/>
    </xf>
    <xf numFmtId="2" fontId="7" fillId="0" borderId="2" xfId="2" applyNumberFormat="1" applyFont="1" applyFill="1" applyBorder="1" applyAlignment="1">
      <alignment vertical="top" shrinkToFit="1"/>
    </xf>
    <xf numFmtId="2" fontId="7" fillId="0" borderId="1" xfId="2" applyNumberFormat="1" applyFont="1" applyFill="1" applyBorder="1" applyAlignment="1">
      <alignment horizontal="right" vertical="top" shrinkToFit="1"/>
    </xf>
    <xf numFmtId="165" fontId="7" fillId="0" borderId="6" xfId="2" applyNumberFormat="1" applyFont="1" applyFill="1" applyBorder="1" applyAlignment="1">
      <alignment vertical="top" shrinkToFit="1"/>
    </xf>
    <xf numFmtId="165" fontId="7" fillId="0" borderId="8" xfId="2" applyNumberFormat="1" applyFont="1" applyFill="1" applyBorder="1" applyAlignment="1">
      <alignment vertical="top" shrinkToFit="1"/>
    </xf>
    <xf numFmtId="165" fontId="7" fillId="0" borderId="2" xfId="2" applyNumberFormat="1" applyFont="1" applyFill="1" applyBorder="1" applyAlignment="1">
      <alignment vertical="top" shrinkToFit="1"/>
    </xf>
    <xf numFmtId="0" fontId="7" fillId="0" borderId="0" xfId="2" applyFont="1" applyFill="1" applyBorder="1" applyAlignment="1">
      <alignment vertical="top"/>
    </xf>
    <xf numFmtId="1" fontId="7" fillId="0" borderId="2" xfId="2" applyNumberFormat="1" applyFont="1" applyFill="1" applyBorder="1" applyAlignment="1">
      <alignment horizontal="left" vertical="top" shrinkToFit="1"/>
    </xf>
    <xf numFmtId="1" fontId="7" fillId="0" borderId="2" xfId="2" applyNumberFormat="1" applyFont="1" applyFill="1" applyBorder="1" applyAlignment="1">
      <alignment vertical="top" shrinkToFit="1"/>
    </xf>
    <xf numFmtId="1" fontId="7" fillId="0" borderId="6" xfId="2" applyNumberFormat="1" applyFont="1" applyFill="1" applyBorder="1" applyAlignment="1">
      <alignment vertical="top" shrinkToFit="1"/>
    </xf>
    <xf numFmtId="0" fontId="14" fillId="0" borderId="10" xfId="2" applyFont="1" applyFill="1" applyBorder="1" applyAlignment="1">
      <alignment horizontal="left" vertical="top" wrapText="1"/>
    </xf>
    <xf numFmtId="2" fontId="7" fillId="0" borderId="10" xfId="2" applyNumberFormat="1" applyFont="1" applyFill="1" applyBorder="1" applyAlignment="1">
      <alignment horizontal="left" vertical="top" indent="3" shrinkToFit="1"/>
    </xf>
    <xf numFmtId="2" fontId="7" fillId="0" borderId="10" xfId="2" applyNumberFormat="1" applyFont="1" applyFill="1" applyBorder="1" applyAlignment="1">
      <alignment vertical="top" shrinkToFit="1"/>
    </xf>
    <xf numFmtId="0" fontId="14" fillId="0" borderId="10" xfId="2" applyFont="1" applyFill="1" applyBorder="1" applyAlignment="1">
      <alignment vertical="top" wrapText="1"/>
    </xf>
    <xf numFmtId="4" fontId="7" fillId="0" borderId="10" xfId="2" applyNumberFormat="1" applyFont="1" applyFill="1" applyBorder="1" applyAlignment="1">
      <alignment vertical="top" shrinkToFit="1"/>
    </xf>
    <xf numFmtId="44" fontId="7" fillId="0" borderId="0" xfId="1" applyFont="1" applyFill="1" applyBorder="1" applyAlignment="1">
      <alignment horizontal="left" vertical="top"/>
    </xf>
    <xf numFmtId="44" fontId="7" fillId="0" borderId="1" xfId="1" applyFont="1" applyFill="1" applyBorder="1" applyAlignment="1">
      <alignment horizontal="right" vertical="top" shrinkToFit="1"/>
    </xf>
    <xf numFmtId="44" fontId="7" fillId="0" borderId="10" xfId="1" applyFont="1" applyFill="1" applyBorder="1" applyAlignment="1">
      <alignment vertical="top" shrinkToFit="1"/>
    </xf>
    <xf numFmtId="44" fontId="7" fillId="0" borderId="9" xfId="1" applyFont="1" applyFill="1" applyBorder="1" applyAlignment="1">
      <alignment horizontal="right" vertical="top" shrinkToFit="1"/>
    </xf>
    <xf numFmtId="0" fontId="7" fillId="0" borderId="0" xfId="2" applyFill="1" applyBorder="1" applyAlignment="1">
      <alignment vertical="top" wrapText="1"/>
    </xf>
    <xf numFmtId="44" fontId="8" fillId="0" borderId="1" xfId="1" applyFont="1" applyFill="1" applyBorder="1" applyAlignment="1">
      <alignment horizontal="left" vertical="top" wrapText="1"/>
    </xf>
    <xf numFmtId="44" fontId="11" fillId="0" borderId="1" xfId="1" applyFont="1" applyFill="1" applyBorder="1" applyAlignment="1">
      <alignment horizontal="right" vertical="top" shrinkToFit="1"/>
    </xf>
    <xf numFmtId="44" fontId="7" fillId="0" borderId="10" xfId="1" applyFont="1" applyFill="1" applyBorder="1" applyAlignment="1">
      <alignment horizontal="left" vertical="top"/>
    </xf>
    <xf numFmtId="0" fontId="7" fillId="0" borderId="10" xfId="2" applyFont="1" applyFill="1" applyBorder="1" applyAlignment="1">
      <alignment horizontal="left" vertical="top"/>
    </xf>
    <xf numFmtId="44" fontId="14" fillId="0" borderId="10" xfId="1" applyFont="1" applyFill="1" applyBorder="1" applyAlignment="1">
      <alignment horizontal="left" vertical="top" wrapText="1"/>
    </xf>
    <xf numFmtId="2" fontId="7" fillId="0" borderId="10" xfId="2" applyNumberFormat="1" applyFont="1" applyFill="1" applyBorder="1" applyAlignment="1">
      <alignment horizontal="right" vertical="top" shrinkToFit="1"/>
    </xf>
    <xf numFmtId="1" fontId="7" fillId="0" borderId="10" xfId="2" applyNumberFormat="1" applyFont="1" applyFill="1" applyBorder="1" applyAlignment="1">
      <alignment horizontal="left" vertical="top" shrinkToFit="1"/>
    </xf>
    <xf numFmtId="44" fontId="7" fillId="0" borderId="10" xfId="1" applyFont="1" applyFill="1" applyBorder="1" applyAlignment="1">
      <alignment horizontal="right" vertical="top" shrinkToFit="1"/>
    </xf>
    <xf numFmtId="44" fontId="7" fillId="0" borderId="10" xfId="1" applyFont="1" applyFill="1" applyBorder="1" applyAlignment="1">
      <alignment horizontal="left" vertical="top" indent="2" shrinkToFit="1"/>
    </xf>
    <xf numFmtId="2" fontId="7" fillId="0" borderId="10" xfId="2" applyNumberFormat="1" applyFont="1" applyFill="1" applyBorder="1" applyAlignment="1">
      <alignment horizontal="right" vertical="center" shrinkToFit="1"/>
    </xf>
    <xf numFmtId="0" fontId="7" fillId="0" borderId="10" xfId="2" applyFont="1" applyFill="1" applyBorder="1" applyAlignment="1">
      <alignment horizontal="left" vertical="top" wrapText="1"/>
    </xf>
    <xf numFmtId="2" fontId="11" fillId="0" borderId="1" xfId="2" applyNumberFormat="1" applyFont="1" applyFill="1" applyBorder="1" applyAlignment="1">
      <alignment horizontal="center" vertical="top" shrinkToFit="1"/>
    </xf>
    <xf numFmtId="0" fontId="7" fillId="0" borderId="3" xfId="2" applyFont="1" applyFill="1" applyBorder="1" applyAlignment="1">
      <alignment vertical="top" wrapText="1"/>
    </xf>
    <xf numFmtId="0" fontId="7" fillId="0" borderId="4" xfId="2" applyFont="1" applyFill="1" applyBorder="1" applyAlignment="1">
      <alignment vertical="top" wrapText="1"/>
    </xf>
    <xf numFmtId="44" fontId="7" fillId="0" borderId="12" xfId="1" applyFont="1" applyFill="1" applyBorder="1" applyAlignment="1">
      <alignment horizontal="center" vertical="top" shrinkToFit="1"/>
    </xf>
    <xf numFmtId="44" fontId="7" fillId="0" borderId="11" xfId="1" applyFont="1" applyFill="1" applyBorder="1" applyAlignment="1">
      <alignment horizontal="center" vertical="top" shrinkToFit="1"/>
    </xf>
    <xf numFmtId="2" fontId="7" fillId="0" borderId="12" xfId="2" applyNumberFormat="1" applyFont="1" applyFill="1" applyBorder="1" applyAlignment="1">
      <alignment horizontal="center" vertical="top" shrinkToFit="1"/>
    </xf>
    <xf numFmtId="2" fontId="7" fillId="0" borderId="11" xfId="2" applyNumberFormat="1" applyFont="1" applyFill="1" applyBorder="1" applyAlignment="1">
      <alignment horizontal="center" vertical="top" shrinkToFit="1"/>
    </xf>
    <xf numFmtId="0" fontId="14" fillId="0" borderId="2" xfId="2" applyFont="1" applyFill="1" applyBorder="1" applyAlignment="1">
      <alignment horizontal="left" vertical="top" wrapText="1"/>
    </xf>
    <xf numFmtId="0" fontId="14" fillId="0" borderId="3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4" fontId="7" fillId="0" borderId="5" xfId="2" applyNumberFormat="1" applyFont="1" applyFill="1" applyBorder="1" applyAlignment="1">
      <alignment horizontal="left" vertical="top" indent="2" shrinkToFit="1"/>
    </xf>
    <xf numFmtId="4" fontId="7" fillId="0" borderId="7" xfId="2" applyNumberFormat="1" applyFont="1" applyFill="1" applyBorder="1" applyAlignment="1">
      <alignment horizontal="left" vertical="top" indent="2" shrinkToFit="1"/>
    </xf>
    <xf numFmtId="44" fontId="7" fillId="0" borderId="5" xfId="1" applyFont="1" applyFill="1" applyBorder="1" applyAlignment="1">
      <alignment horizontal="left" vertical="top" indent="3" shrinkToFit="1"/>
    </xf>
    <xf numFmtId="44" fontId="7" fillId="0" borderId="7" xfId="1" applyFont="1" applyFill="1" applyBorder="1" applyAlignment="1">
      <alignment horizontal="left" vertical="top" indent="3" shrinkToFit="1"/>
    </xf>
    <xf numFmtId="0" fontId="7" fillId="0" borderId="2" xfId="2" applyFont="1" applyFill="1" applyBorder="1" applyAlignment="1">
      <alignment horizontal="left" vertical="top" wrapText="1"/>
    </xf>
    <xf numFmtId="0" fontId="7" fillId="0" borderId="3" xfId="2" applyFont="1" applyFill="1" applyBorder="1" applyAlignment="1">
      <alignment horizontal="left" vertical="top" wrapText="1"/>
    </xf>
    <xf numFmtId="0" fontId="7" fillId="0" borderId="4" xfId="2" applyFont="1" applyFill="1" applyBorder="1" applyAlignment="1">
      <alignment horizontal="left" vertical="top" wrapText="1"/>
    </xf>
    <xf numFmtId="1" fontId="7" fillId="0" borderId="5" xfId="2" applyNumberFormat="1" applyFont="1" applyFill="1" applyBorder="1" applyAlignment="1">
      <alignment horizontal="left" vertical="top" shrinkToFit="1"/>
    </xf>
    <xf numFmtId="1" fontId="7" fillId="0" borderId="7" xfId="2" applyNumberFormat="1" applyFont="1" applyFill="1" applyBorder="1" applyAlignment="1">
      <alignment horizontal="left" vertical="top" shrinkToFit="1"/>
    </xf>
    <xf numFmtId="0" fontId="14" fillId="0" borderId="5" xfId="2" applyFont="1" applyFill="1" applyBorder="1" applyAlignment="1">
      <alignment horizontal="left" vertical="top" wrapText="1"/>
    </xf>
    <xf numFmtId="0" fontId="14" fillId="0" borderId="7" xfId="2" applyFont="1" applyFill="1" applyBorder="1" applyAlignment="1">
      <alignment horizontal="left" vertical="top" wrapText="1"/>
    </xf>
    <xf numFmtId="165" fontId="7" fillId="0" borderId="6" xfId="2" applyNumberFormat="1" applyFont="1" applyFill="1" applyBorder="1" applyAlignment="1">
      <alignment horizontal="left" vertical="top" indent="3" shrinkToFit="1"/>
    </xf>
    <xf numFmtId="165" fontId="7" fillId="0" borderId="8" xfId="2" applyNumberFormat="1" applyFont="1" applyFill="1" applyBorder="1" applyAlignment="1">
      <alignment horizontal="left" vertical="top" indent="3" shrinkToFit="1"/>
    </xf>
    <xf numFmtId="0" fontId="13" fillId="0" borderId="2" xfId="2" applyFont="1" applyFill="1" applyBorder="1" applyAlignment="1">
      <alignment horizontal="center" vertical="top" wrapText="1"/>
    </xf>
    <xf numFmtId="0" fontId="13" fillId="0" borderId="3" xfId="2" applyFont="1" applyFill="1" applyBorder="1" applyAlignment="1">
      <alignment horizontal="center" vertical="top" wrapText="1"/>
    </xf>
    <xf numFmtId="0" fontId="7" fillId="0" borderId="10" xfId="2" applyFont="1" applyFill="1" applyBorder="1" applyAlignment="1">
      <alignment horizontal="left" vertical="top" wrapText="1"/>
    </xf>
    <xf numFmtId="0" fontId="14" fillId="0" borderId="10" xfId="2" applyFont="1" applyFill="1" applyBorder="1" applyAlignment="1">
      <alignment horizontal="left" vertical="top" wrapText="1"/>
    </xf>
    <xf numFmtId="165" fontId="7" fillId="0" borderId="10" xfId="2" applyNumberFormat="1" applyFont="1" applyFill="1" applyBorder="1" applyAlignment="1">
      <alignment horizontal="left" vertical="top" indent="3" shrinkToFit="1"/>
    </xf>
    <xf numFmtId="4" fontId="7" fillId="0" borderId="10" xfId="2" applyNumberFormat="1" applyFont="1" applyFill="1" applyBorder="1" applyAlignment="1">
      <alignment horizontal="left" vertical="top" indent="2" shrinkToFit="1"/>
    </xf>
    <xf numFmtId="0" fontId="14" fillId="0" borderId="0" xfId="2" applyFont="1" applyFill="1" applyBorder="1" applyAlignment="1">
      <alignment horizontal="left" vertical="top" wrapText="1"/>
    </xf>
    <xf numFmtId="165" fontId="7" fillId="0" borderId="2" xfId="2" applyNumberFormat="1" applyFont="1" applyFill="1" applyBorder="1" applyAlignment="1">
      <alignment horizontal="left" vertical="top" shrinkToFit="1"/>
    </xf>
    <xf numFmtId="165" fontId="7" fillId="0" borderId="3" xfId="2" applyNumberFormat="1" applyFont="1" applyFill="1" applyBorder="1" applyAlignment="1">
      <alignment horizontal="left" vertical="top" shrinkToFit="1"/>
    </xf>
    <xf numFmtId="44" fontId="7" fillId="0" borderId="10" xfId="1" applyFont="1" applyFill="1" applyBorder="1" applyAlignment="1">
      <alignment horizontal="left" vertical="top" indent="3" shrinkToFit="1"/>
    </xf>
    <xf numFmtId="0" fontId="14" fillId="0" borderId="10" xfId="2" applyFont="1" applyFill="1" applyBorder="1" applyAlignment="1">
      <alignment horizontal="center" vertical="top" wrapText="1"/>
    </xf>
    <xf numFmtId="1" fontId="7" fillId="0" borderId="6" xfId="2" applyNumberFormat="1" applyFont="1" applyFill="1" applyBorder="1" applyAlignment="1">
      <alignment horizontal="left" vertical="top" shrinkToFit="1"/>
    </xf>
    <xf numFmtId="1" fontId="7" fillId="0" borderId="8" xfId="2" applyNumberFormat="1" applyFont="1" applyFill="1" applyBorder="1" applyAlignment="1">
      <alignment horizontal="left" vertical="top" shrinkToFit="1"/>
    </xf>
    <xf numFmtId="0" fontId="14" fillId="0" borderId="10" xfId="2" applyFont="1" applyFill="1" applyBorder="1" applyAlignment="1">
      <alignment vertical="top" wrapText="1"/>
    </xf>
    <xf numFmtId="0" fontId="7" fillId="0" borderId="10" xfId="2" applyFont="1" applyFill="1" applyBorder="1" applyAlignment="1">
      <alignment vertical="top" wrapText="1"/>
    </xf>
    <xf numFmtId="0" fontId="14" fillId="0" borderId="11" xfId="2" applyFont="1" applyFill="1" applyBorder="1" applyAlignment="1">
      <alignment horizontal="center" vertical="top" wrapText="1"/>
    </xf>
    <xf numFmtId="1" fontId="7" fillId="0" borderId="6" xfId="2" applyNumberFormat="1" applyFont="1" applyFill="1" applyBorder="1" applyAlignment="1">
      <alignment vertical="top" shrinkToFit="1"/>
    </xf>
    <xf numFmtId="1" fontId="7" fillId="0" borderId="8" xfId="2" applyNumberFormat="1" applyFont="1" applyFill="1" applyBorder="1" applyAlignment="1">
      <alignment vertical="top" shrinkToFit="1"/>
    </xf>
    <xf numFmtId="0" fontId="8" fillId="0" borderId="2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1" fontId="11" fillId="0" borderId="5" xfId="2" applyNumberFormat="1" applyFont="1" applyFill="1" applyBorder="1" applyAlignment="1">
      <alignment horizontal="left" vertical="top" shrinkToFit="1"/>
    </xf>
    <xf numFmtId="1" fontId="11" fillId="0" borderId="7" xfId="2" applyNumberFormat="1" applyFont="1" applyFill="1" applyBorder="1" applyAlignment="1">
      <alignment horizontal="left" vertical="top" shrinkToFit="1"/>
    </xf>
    <xf numFmtId="0" fontId="12" fillId="0" borderId="5" xfId="2" applyFont="1" applyFill="1" applyBorder="1" applyAlignment="1">
      <alignment horizontal="left" vertical="top" wrapText="1"/>
    </xf>
    <xf numFmtId="0" fontId="12" fillId="0" borderId="7" xfId="2" applyFont="1" applyFill="1" applyBorder="1" applyAlignment="1">
      <alignment horizontal="left" vertical="top" wrapText="1"/>
    </xf>
    <xf numFmtId="0" fontId="7" fillId="0" borderId="2" xfId="2" applyFill="1" applyBorder="1" applyAlignment="1">
      <alignment horizontal="left" vertical="top" wrapText="1"/>
    </xf>
    <xf numFmtId="0" fontId="7" fillId="0" borderId="4" xfId="2" applyFill="1" applyBorder="1" applyAlignment="1">
      <alignment horizontal="left" vertical="top" wrapText="1"/>
    </xf>
    <xf numFmtId="2" fontId="11" fillId="0" borderId="5" xfId="2" applyNumberFormat="1" applyFont="1" applyFill="1" applyBorder="1" applyAlignment="1">
      <alignment horizontal="left" vertical="top" indent="3" shrinkToFit="1"/>
    </xf>
    <xf numFmtId="2" fontId="11" fillId="0" borderId="7" xfId="2" applyNumberFormat="1" applyFont="1" applyFill="1" applyBorder="1" applyAlignment="1">
      <alignment horizontal="left" vertical="top" indent="3" shrinkToFit="1"/>
    </xf>
    <xf numFmtId="2" fontId="11" fillId="0" borderId="5" xfId="2" applyNumberFormat="1" applyFont="1" applyFill="1" applyBorder="1" applyAlignment="1">
      <alignment horizontal="left" vertical="top" indent="4" shrinkToFit="1"/>
    </xf>
    <xf numFmtId="2" fontId="11" fillId="0" borderId="7" xfId="2" applyNumberFormat="1" applyFont="1" applyFill="1" applyBorder="1" applyAlignment="1">
      <alignment horizontal="left" vertical="top" indent="4" shrinkToFit="1"/>
    </xf>
    <xf numFmtId="2" fontId="11" fillId="0" borderId="5" xfId="2" applyNumberFormat="1" applyFont="1" applyFill="1" applyBorder="1" applyAlignment="1">
      <alignment horizontal="center" vertical="top" shrinkToFit="1"/>
    </xf>
    <xf numFmtId="2" fontId="11" fillId="0" borderId="7" xfId="2" applyNumberFormat="1" applyFont="1" applyFill="1" applyBorder="1" applyAlignment="1">
      <alignment horizontal="center" vertical="top" shrinkToFit="1"/>
    </xf>
    <xf numFmtId="2" fontId="11" fillId="0" borderId="5" xfId="2" applyNumberFormat="1" applyFont="1" applyFill="1" applyBorder="1" applyAlignment="1">
      <alignment horizontal="right" vertical="top" shrinkToFit="1"/>
    </xf>
    <xf numFmtId="2" fontId="11" fillId="0" borderId="7" xfId="2" applyNumberFormat="1" applyFont="1" applyFill="1" applyBorder="1" applyAlignment="1">
      <alignment horizontal="right" vertical="top" shrinkToFit="1"/>
    </xf>
    <xf numFmtId="0" fontId="10" fillId="0" borderId="2" xfId="2" applyFont="1" applyFill="1" applyBorder="1" applyAlignment="1">
      <alignment horizontal="left" vertical="top" wrapText="1"/>
    </xf>
    <xf numFmtId="2" fontId="11" fillId="0" borderId="5" xfId="2" applyNumberFormat="1" applyFont="1" applyFill="1" applyBorder="1" applyAlignment="1">
      <alignment horizontal="left" vertical="top" indent="2" shrinkToFit="1"/>
    </xf>
    <xf numFmtId="2" fontId="11" fillId="0" borderId="7" xfId="2" applyNumberFormat="1" applyFont="1" applyFill="1" applyBorder="1" applyAlignment="1">
      <alignment horizontal="left" vertical="top" indent="2" shrinkToFit="1"/>
    </xf>
    <xf numFmtId="0" fontId="12" fillId="0" borderId="2" xfId="2" applyFont="1" applyFill="1" applyBorder="1" applyAlignment="1">
      <alignment horizontal="left" vertical="top" wrapText="1"/>
    </xf>
    <xf numFmtId="0" fontId="12" fillId="0" borderId="3" xfId="2" applyFont="1" applyFill="1" applyBorder="1" applyAlignment="1">
      <alignment horizontal="left" vertical="top" wrapText="1"/>
    </xf>
    <xf numFmtId="0" fontId="12" fillId="0" borderId="4" xfId="2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horizontal="left" vertical="top" wrapText="1"/>
    </xf>
    <xf numFmtId="165" fontId="11" fillId="0" borderId="5" xfId="2" applyNumberFormat="1" applyFont="1" applyFill="1" applyBorder="1" applyAlignment="1">
      <alignment horizontal="left" vertical="top" indent="3" shrinkToFit="1"/>
    </xf>
    <xf numFmtId="165" fontId="11" fillId="0" borderId="7" xfId="2" applyNumberFormat="1" applyFont="1" applyFill="1" applyBorder="1" applyAlignment="1">
      <alignment horizontal="left" vertical="top" indent="3" shrinkToFit="1"/>
    </xf>
    <xf numFmtId="4" fontId="11" fillId="0" borderId="5" xfId="2" applyNumberFormat="1" applyFont="1" applyFill="1" applyBorder="1" applyAlignment="1">
      <alignment horizontal="left" vertical="top" indent="2" shrinkToFit="1"/>
    </xf>
    <xf numFmtId="4" fontId="11" fillId="0" borderId="7" xfId="2" applyNumberFormat="1" applyFont="1" applyFill="1" applyBorder="1" applyAlignment="1">
      <alignment horizontal="left" vertical="top" indent="2" shrinkToFit="1"/>
    </xf>
    <xf numFmtId="44" fontId="11" fillId="0" borderId="5" xfId="1" applyFont="1" applyFill="1" applyBorder="1" applyAlignment="1">
      <alignment horizontal="left" vertical="top" indent="3" shrinkToFit="1"/>
    </xf>
    <xf numFmtId="44" fontId="11" fillId="0" borderId="7" xfId="1" applyFont="1" applyFill="1" applyBorder="1" applyAlignment="1">
      <alignment horizontal="left" vertical="top" indent="3" shrinkToFit="1"/>
    </xf>
    <xf numFmtId="44" fontId="11" fillId="0" borderId="5" xfId="1" applyFont="1" applyFill="1" applyBorder="1" applyAlignment="1">
      <alignment horizontal="left" vertical="top" indent="2" shrinkToFit="1"/>
    </xf>
    <xf numFmtId="44" fontId="11" fillId="0" borderId="7" xfId="1" applyFont="1" applyFill="1" applyBorder="1" applyAlignment="1">
      <alignment horizontal="left" vertical="top" indent="2" shrinkToFit="1"/>
    </xf>
    <xf numFmtId="44" fontId="7" fillId="0" borderId="10" xfId="1" applyFont="1" applyFill="1" applyBorder="1" applyAlignment="1">
      <alignment horizontal="left" vertical="top" indent="2" shrinkToFit="1"/>
    </xf>
    <xf numFmtId="0" fontId="14" fillId="0" borderId="13" xfId="2" applyFont="1" applyFill="1" applyBorder="1" applyAlignment="1">
      <alignment horizontal="left" vertical="top" wrapText="1"/>
    </xf>
    <xf numFmtId="0" fontId="14" fillId="0" borderId="14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horizontal="left" vertical="top" wrapText="1"/>
    </xf>
    <xf numFmtId="1" fontId="7" fillId="0" borderId="10" xfId="2" applyNumberFormat="1" applyFont="1" applyFill="1" applyBorder="1" applyAlignment="1">
      <alignment horizontal="left" vertical="top" shrinkToFit="1"/>
    </xf>
    <xf numFmtId="44" fontId="7" fillId="0" borderId="10" xfId="1" applyFont="1" applyFill="1" applyBorder="1" applyAlignment="1">
      <alignment horizontal="right" vertical="top" shrinkToFit="1"/>
    </xf>
    <xf numFmtId="2" fontId="7" fillId="0" borderId="10" xfId="2" applyNumberFormat="1" applyFont="1" applyFill="1" applyBorder="1" applyAlignment="1">
      <alignment horizontal="left" vertical="top" indent="3" shrinkToFit="1"/>
    </xf>
    <xf numFmtId="44" fontId="7" fillId="0" borderId="10" xfId="1" applyFont="1" applyFill="1" applyBorder="1" applyAlignment="1">
      <alignment horizontal="left" vertical="top" indent="4" shrinkToFit="1"/>
    </xf>
    <xf numFmtId="44" fontId="7" fillId="0" borderId="12" xfId="1" applyFont="1" applyFill="1" applyBorder="1" applyAlignment="1">
      <alignment horizontal="left" vertical="top" indent="4" shrinkToFit="1"/>
    </xf>
    <xf numFmtId="44" fontId="7" fillId="0" borderId="11" xfId="1" applyFont="1" applyFill="1" applyBorder="1" applyAlignment="1">
      <alignment horizontal="left" vertical="top" indent="4" shrinkToFit="1"/>
    </xf>
    <xf numFmtId="44" fontId="7" fillId="0" borderId="12" xfId="1" applyFont="1" applyFill="1" applyBorder="1" applyAlignment="1">
      <alignment horizontal="right" vertical="top" shrinkToFit="1"/>
    </xf>
    <xf numFmtId="44" fontId="7" fillId="0" borderId="11" xfId="1" applyFont="1" applyFill="1" applyBorder="1" applyAlignment="1">
      <alignment horizontal="right" vertical="top" shrinkToFit="1"/>
    </xf>
    <xf numFmtId="2" fontId="7" fillId="0" borderId="10" xfId="2" applyNumberFormat="1" applyFont="1" applyFill="1" applyBorder="1" applyAlignment="1">
      <alignment horizontal="left" vertical="top" indent="2" shrinkToFit="1"/>
    </xf>
    <xf numFmtId="0" fontId="13" fillId="0" borderId="10" xfId="2" applyFont="1" applyFill="1" applyBorder="1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view="pageBreakPreview" topLeftCell="A81" zoomScale="130" zoomScaleNormal="115" zoomScaleSheetLayoutView="130" workbookViewId="0">
      <selection activeCell="D87" sqref="D87"/>
    </sheetView>
  </sheetViews>
  <sheetFormatPr defaultRowHeight="12.75" x14ac:dyDescent="0.2"/>
  <cols>
    <col min="1" max="1" width="5.1640625" customWidth="1"/>
    <col min="2" max="2" width="12.5" customWidth="1"/>
    <col min="3" max="3" width="11.83203125" customWidth="1"/>
    <col min="4" max="4" width="40.6640625" customWidth="1"/>
    <col min="5" max="5" width="6.6640625" customWidth="1"/>
    <col min="6" max="6" width="11.1640625" customWidth="1"/>
    <col min="7" max="7" width="9.83203125" hidden="1" customWidth="1"/>
    <col min="8" max="8" width="12" bestFit="1" customWidth="1"/>
    <col min="9" max="9" width="18.1640625" customWidth="1"/>
  </cols>
  <sheetData>
    <row r="1" spans="1:9" x14ac:dyDescent="0.2">
      <c r="A1" t="s">
        <v>185</v>
      </c>
    </row>
    <row r="3" spans="1:9" x14ac:dyDescent="0.2">
      <c r="A3" t="s">
        <v>186</v>
      </c>
    </row>
    <row r="6" spans="1:9" ht="24" customHeight="1" x14ac:dyDescent="0.2">
      <c r="A6" s="1" t="s">
        <v>0</v>
      </c>
      <c r="B6" s="2" t="s">
        <v>1</v>
      </c>
      <c r="C6" s="3" t="s">
        <v>2</v>
      </c>
      <c r="D6" s="4" t="s">
        <v>3</v>
      </c>
      <c r="E6" s="4" t="s">
        <v>4</v>
      </c>
      <c r="F6" s="4" t="s">
        <v>5</v>
      </c>
      <c r="G6" s="5" t="s">
        <v>6</v>
      </c>
      <c r="H6" s="5" t="s">
        <v>6</v>
      </c>
      <c r="I6" s="3" t="s">
        <v>7</v>
      </c>
    </row>
    <row r="7" spans="1:9" ht="26.85" customHeight="1" x14ac:dyDescent="0.2">
      <c r="A7" s="6">
        <v>1</v>
      </c>
      <c r="B7" s="7"/>
      <c r="C7" s="7"/>
      <c r="D7" s="1" t="s">
        <v>8</v>
      </c>
      <c r="E7" s="7"/>
      <c r="F7" s="7"/>
      <c r="G7" s="7"/>
      <c r="H7" s="7"/>
      <c r="I7" s="7"/>
    </row>
    <row r="8" spans="1:9" ht="71.849999999999994" customHeight="1" x14ac:dyDescent="0.2">
      <c r="A8" s="8">
        <v>1.1000000000000001</v>
      </c>
      <c r="B8" s="9" t="s">
        <v>9</v>
      </c>
      <c r="C8" s="1" t="s">
        <v>10</v>
      </c>
      <c r="D8" s="9" t="s">
        <v>11</v>
      </c>
      <c r="E8" s="4" t="s">
        <v>12</v>
      </c>
      <c r="F8" s="10">
        <v>840</v>
      </c>
      <c r="G8" s="17">
        <v>14.23</v>
      </c>
      <c r="H8" s="18"/>
      <c r="I8" s="20">
        <f>F8*H8</f>
        <v>0</v>
      </c>
    </row>
    <row r="9" spans="1:9" ht="57" customHeight="1" x14ac:dyDescent="0.2">
      <c r="A9" s="8">
        <v>1.2</v>
      </c>
      <c r="B9" s="9" t="s">
        <v>13</v>
      </c>
      <c r="C9" s="1" t="s">
        <v>10</v>
      </c>
      <c r="D9" s="9" t="s">
        <v>14</v>
      </c>
      <c r="E9" s="4" t="s">
        <v>12</v>
      </c>
      <c r="F9" s="11">
        <v>1740</v>
      </c>
      <c r="G9" s="17">
        <v>27.23</v>
      </c>
      <c r="H9" s="18"/>
      <c r="I9" s="20">
        <f t="shared" ref="I9:I16" si="0">F9*H9</f>
        <v>0</v>
      </c>
    </row>
    <row r="10" spans="1:9" ht="57" customHeight="1" x14ac:dyDescent="0.2">
      <c r="A10" s="8">
        <v>1.3</v>
      </c>
      <c r="B10" s="9" t="s">
        <v>15</v>
      </c>
      <c r="C10" s="1" t="s">
        <v>16</v>
      </c>
      <c r="D10" s="9" t="s">
        <v>17</v>
      </c>
      <c r="E10" s="4" t="s">
        <v>18</v>
      </c>
      <c r="F10" s="10">
        <v>43</v>
      </c>
      <c r="G10" s="17">
        <v>880.41</v>
      </c>
      <c r="H10" s="18"/>
      <c r="I10" s="20">
        <f t="shared" si="0"/>
        <v>0</v>
      </c>
    </row>
    <row r="11" spans="1:9" ht="48" customHeight="1" x14ac:dyDescent="0.2">
      <c r="A11" s="8">
        <v>1.4</v>
      </c>
      <c r="B11" s="9" t="s">
        <v>19</v>
      </c>
      <c r="C11" s="1" t="s">
        <v>16</v>
      </c>
      <c r="D11" s="9" t="s">
        <v>20</v>
      </c>
      <c r="E11" s="4" t="s">
        <v>18</v>
      </c>
      <c r="F11" s="10">
        <v>43</v>
      </c>
      <c r="G11" s="5">
        <v>20.97</v>
      </c>
      <c r="H11" s="18"/>
      <c r="I11" s="20">
        <f t="shared" si="0"/>
        <v>0</v>
      </c>
    </row>
    <row r="12" spans="1:9" ht="47.85" customHeight="1" x14ac:dyDescent="0.2">
      <c r="A12" s="8">
        <v>1.5</v>
      </c>
      <c r="B12" s="9" t="s">
        <v>21</v>
      </c>
      <c r="C12" s="1" t="s">
        <v>16</v>
      </c>
      <c r="D12" s="9" t="s">
        <v>22</v>
      </c>
      <c r="E12" s="4" t="s">
        <v>23</v>
      </c>
      <c r="F12" s="10">
        <v>0.24</v>
      </c>
      <c r="G12" s="12">
        <v>16270.41</v>
      </c>
      <c r="H12" s="18"/>
      <c r="I12" s="20">
        <f t="shared" si="0"/>
        <v>0</v>
      </c>
    </row>
    <row r="13" spans="1:9" ht="57" customHeight="1" x14ac:dyDescent="0.2">
      <c r="A13" s="8">
        <v>1.6</v>
      </c>
      <c r="B13" s="9" t="s">
        <v>24</v>
      </c>
      <c r="C13" s="1" t="s">
        <v>25</v>
      </c>
      <c r="D13" s="9" t="s">
        <v>26</v>
      </c>
      <c r="E13" s="4" t="s">
        <v>18</v>
      </c>
      <c r="F13" s="10">
        <v>6</v>
      </c>
      <c r="G13" s="5">
        <v>8.92</v>
      </c>
      <c r="H13" s="18"/>
      <c r="I13" s="20">
        <f t="shared" si="0"/>
        <v>0</v>
      </c>
    </row>
    <row r="14" spans="1:9" ht="57" customHeight="1" x14ac:dyDescent="0.2">
      <c r="A14" s="8">
        <v>1.7</v>
      </c>
      <c r="B14" s="13" t="s">
        <v>27</v>
      </c>
      <c r="C14" s="1" t="s">
        <v>25</v>
      </c>
      <c r="D14" s="9" t="s">
        <v>28</v>
      </c>
      <c r="E14" s="4" t="s">
        <v>18</v>
      </c>
      <c r="F14" s="10">
        <v>6</v>
      </c>
      <c r="G14" s="5">
        <v>11.76</v>
      </c>
      <c r="H14" s="18"/>
      <c r="I14" s="20">
        <f t="shared" si="0"/>
        <v>0</v>
      </c>
    </row>
    <row r="15" spans="1:9" ht="57" customHeight="1" x14ac:dyDescent="0.2">
      <c r="A15" s="8">
        <v>1.8</v>
      </c>
      <c r="B15" s="9" t="s">
        <v>29</v>
      </c>
      <c r="C15" s="1" t="s">
        <v>30</v>
      </c>
      <c r="D15" s="9" t="s">
        <v>31</v>
      </c>
      <c r="E15" s="4" t="s">
        <v>32</v>
      </c>
      <c r="F15" s="10">
        <v>1.8</v>
      </c>
      <c r="G15" s="5">
        <v>2791.46</v>
      </c>
      <c r="H15" s="18"/>
      <c r="I15" s="20">
        <f t="shared" si="0"/>
        <v>0</v>
      </c>
    </row>
    <row r="16" spans="1:9" ht="47.85" customHeight="1" x14ac:dyDescent="0.2">
      <c r="A16" s="8">
        <v>1.9</v>
      </c>
      <c r="B16" s="9" t="s">
        <v>33</v>
      </c>
      <c r="C16" s="1" t="s">
        <v>34</v>
      </c>
      <c r="D16" s="9" t="s">
        <v>35</v>
      </c>
      <c r="E16" s="4" t="s">
        <v>36</v>
      </c>
      <c r="F16" s="11">
        <v>10800</v>
      </c>
      <c r="G16" s="5">
        <v>38.93</v>
      </c>
      <c r="H16" s="18"/>
      <c r="I16" s="20">
        <f t="shared" si="0"/>
        <v>0</v>
      </c>
    </row>
    <row r="17" spans="1:9" ht="15" customHeight="1" x14ac:dyDescent="0.2">
      <c r="A17" s="14"/>
      <c r="B17" s="14"/>
      <c r="C17" s="14"/>
      <c r="D17" s="1" t="s">
        <v>37</v>
      </c>
      <c r="E17" s="14"/>
      <c r="F17" s="14"/>
      <c r="G17" s="14"/>
      <c r="H17" s="14"/>
      <c r="I17" s="20">
        <f>SUM(I8:I16)</f>
        <v>0</v>
      </c>
    </row>
    <row r="18" spans="1:9" ht="14.85" customHeight="1" x14ac:dyDescent="0.2">
      <c r="A18" s="6">
        <v>2</v>
      </c>
      <c r="B18" s="14"/>
      <c r="C18" s="14"/>
      <c r="D18" s="1" t="s">
        <v>38</v>
      </c>
      <c r="E18" s="14"/>
      <c r="F18" s="14"/>
      <c r="G18" s="14"/>
      <c r="H18" s="14"/>
      <c r="I18" s="14"/>
    </row>
    <row r="19" spans="1:9" ht="75" customHeight="1" x14ac:dyDescent="0.2">
      <c r="A19" s="8">
        <v>2.1</v>
      </c>
      <c r="B19" s="9" t="s">
        <v>39</v>
      </c>
      <c r="C19" s="1" t="s">
        <v>40</v>
      </c>
      <c r="D19" s="9" t="s">
        <v>41</v>
      </c>
      <c r="E19" s="4" t="s">
        <v>36</v>
      </c>
      <c r="F19" s="11">
        <v>2541</v>
      </c>
      <c r="G19" s="5">
        <v>64.66</v>
      </c>
      <c r="H19" s="18"/>
      <c r="I19" s="20">
        <f>F19*H19</f>
        <v>0</v>
      </c>
    </row>
    <row r="20" spans="1:9" ht="73.5" customHeight="1" x14ac:dyDescent="0.2">
      <c r="A20" s="8">
        <v>2.2000000000000002</v>
      </c>
      <c r="B20" s="9" t="s">
        <v>42</v>
      </c>
      <c r="C20" s="1" t="s">
        <v>40</v>
      </c>
      <c r="D20" s="19" t="s">
        <v>181</v>
      </c>
      <c r="E20" s="4" t="s">
        <v>36</v>
      </c>
      <c r="F20" s="11">
        <v>35900.269999999997</v>
      </c>
      <c r="G20" s="5">
        <v>52</v>
      </c>
      <c r="H20" s="18"/>
      <c r="I20" s="20">
        <f t="shared" ref="I20:I25" si="1">F20*H20</f>
        <v>0</v>
      </c>
    </row>
    <row r="21" spans="1:9" ht="57" customHeight="1" x14ac:dyDescent="0.2">
      <c r="A21" s="8">
        <v>2.2999999999999998</v>
      </c>
      <c r="B21" s="9" t="s">
        <v>43</v>
      </c>
      <c r="C21" s="1" t="s">
        <v>44</v>
      </c>
      <c r="D21" s="9" t="s">
        <v>45</v>
      </c>
      <c r="E21" s="4" t="s">
        <v>12</v>
      </c>
      <c r="F21" s="11">
        <v>5115</v>
      </c>
      <c r="G21" s="5">
        <v>24.17</v>
      </c>
      <c r="H21" s="18"/>
      <c r="I21" s="20">
        <f t="shared" si="1"/>
        <v>0</v>
      </c>
    </row>
    <row r="22" spans="1:9" ht="57" customHeight="1" x14ac:dyDescent="0.2">
      <c r="A22" s="8">
        <v>2.4</v>
      </c>
      <c r="B22" s="9" t="s">
        <v>46</v>
      </c>
      <c r="C22" s="1" t="s">
        <v>47</v>
      </c>
      <c r="D22" s="9" t="s">
        <v>48</v>
      </c>
      <c r="E22" s="4" t="s">
        <v>49</v>
      </c>
      <c r="F22" s="11">
        <v>18116.400000000001</v>
      </c>
      <c r="G22" s="5">
        <v>50</v>
      </c>
      <c r="H22" s="18"/>
      <c r="I22" s="20">
        <f t="shared" si="1"/>
        <v>0</v>
      </c>
    </row>
    <row r="23" spans="1:9" ht="84.2" customHeight="1" x14ac:dyDescent="0.2">
      <c r="A23" s="8">
        <v>2.5</v>
      </c>
      <c r="B23" s="9" t="s">
        <v>50</v>
      </c>
      <c r="C23" s="1" t="s">
        <v>51</v>
      </c>
      <c r="D23" s="9" t="s">
        <v>52</v>
      </c>
      <c r="E23" s="4" t="s">
        <v>36</v>
      </c>
      <c r="F23" s="11">
        <v>39151.43</v>
      </c>
      <c r="G23" s="5">
        <v>68</v>
      </c>
      <c r="H23" s="18"/>
      <c r="I23" s="20">
        <f t="shared" si="1"/>
        <v>0</v>
      </c>
    </row>
    <row r="24" spans="1:9" ht="66" customHeight="1" x14ac:dyDescent="0.2">
      <c r="A24" s="8">
        <v>2.6</v>
      </c>
      <c r="B24" s="9" t="s">
        <v>53</v>
      </c>
      <c r="C24" s="1" t="s">
        <v>51</v>
      </c>
      <c r="D24" s="9" t="s">
        <v>54</v>
      </c>
      <c r="E24" s="4" t="s">
        <v>12</v>
      </c>
      <c r="F24" s="11">
        <v>41265</v>
      </c>
      <c r="G24" s="5">
        <v>8.52</v>
      </c>
      <c r="H24" s="18"/>
      <c r="I24" s="20">
        <f t="shared" si="1"/>
        <v>0</v>
      </c>
    </row>
    <row r="25" spans="1:9" ht="57" customHeight="1" x14ac:dyDescent="0.2">
      <c r="A25" s="8">
        <v>2.7</v>
      </c>
      <c r="B25" s="9" t="s">
        <v>55</v>
      </c>
      <c r="C25" s="1" t="s">
        <v>56</v>
      </c>
      <c r="D25" s="9" t="s">
        <v>57</v>
      </c>
      <c r="E25" s="4" t="s">
        <v>12</v>
      </c>
      <c r="F25" s="11">
        <v>19642.740000000002</v>
      </c>
      <c r="G25" s="5">
        <v>1.77</v>
      </c>
      <c r="H25" s="18"/>
      <c r="I25" s="20">
        <f t="shared" si="1"/>
        <v>0</v>
      </c>
    </row>
    <row r="26" spans="1:9" ht="14.85" customHeight="1" x14ac:dyDescent="0.2">
      <c r="A26" s="14"/>
      <c r="B26" s="14"/>
      <c r="C26" s="14"/>
      <c r="D26" s="1" t="s">
        <v>37</v>
      </c>
      <c r="E26" s="14"/>
      <c r="F26" s="14"/>
      <c r="G26" s="14"/>
      <c r="H26" s="14"/>
      <c r="I26" s="20">
        <f>SUM(I19:I25)</f>
        <v>0</v>
      </c>
    </row>
    <row r="27" spans="1:9" ht="15" customHeight="1" x14ac:dyDescent="0.2">
      <c r="A27" s="6">
        <v>3</v>
      </c>
      <c r="B27" s="14"/>
      <c r="C27" s="14"/>
      <c r="D27" s="1" t="s">
        <v>58</v>
      </c>
      <c r="E27" s="14"/>
      <c r="F27" s="14"/>
      <c r="G27" s="14"/>
      <c r="H27" s="14"/>
      <c r="I27" s="14"/>
    </row>
    <row r="28" spans="1:9" ht="57" customHeight="1" x14ac:dyDescent="0.2">
      <c r="A28" s="8">
        <v>3.1</v>
      </c>
      <c r="B28" s="9" t="s">
        <v>59</v>
      </c>
      <c r="C28" s="1" t="s">
        <v>34</v>
      </c>
      <c r="D28" s="9" t="s">
        <v>60</v>
      </c>
      <c r="E28" s="15" t="s">
        <v>61</v>
      </c>
      <c r="F28" s="10">
        <v>11.23</v>
      </c>
      <c r="G28" s="5">
        <v>6906.89</v>
      </c>
      <c r="H28" s="18"/>
      <c r="I28" s="20">
        <f>F28*H28</f>
        <v>0</v>
      </c>
    </row>
    <row r="29" spans="1:9" ht="57" customHeight="1" x14ac:dyDescent="0.2">
      <c r="A29" s="8">
        <v>3.2</v>
      </c>
      <c r="B29" s="9" t="s">
        <v>62</v>
      </c>
      <c r="C29" s="1" t="s">
        <v>63</v>
      </c>
      <c r="D29" s="9" t="s">
        <v>64</v>
      </c>
      <c r="E29" s="4" t="s">
        <v>49</v>
      </c>
      <c r="F29" s="10">
        <v>115.5</v>
      </c>
      <c r="G29" s="5">
        <v>600</v>
      </c>
      <c r="H29" s="18"/>
      <c r="I29" s="20">
        <f t="shared" ref="I29:I55" si="2">F29*H29</f>
        <v>0</v>
      </c>
    </row>
    <row r="30" spans="1:9" ht="57" customHeight="1" x14ac:dyDescent="0.2">
      <c r="A30" s="8">
        <v>3.3</v>
      </c>
      <c r="B30" s="9" t="s">
        <v>65</v>
      </c>
      <c r="C30" s="1" t="s">
        <v>63</v>
      </c>
      <c r="D30" s="9" t="s">
        <v>66</v>
      </c>
      <c r="E30" s="4" t="s">
        <v>49</v>
      </c>
      <c r="F30" s="10">
        <v>37</v>
      </c>
      <c r="G30" s="5">
        <v>900</v>
      </c>
      <c r="H30" s="18"/>
      <c r="I30" s="20">
        <f t="shared" si="2"/>
        <v>0</v>
      </c>
    </row>
    <row r="31" spans="1:9" ht="48" customHeight="1" x14ac:dyDescent="0.2">
      <c r="A31" s="8">
        <v>3.4</v>
      </c>
      <c r="B31" s="9" t="s">
        <v>67</v>
      </c>
      <c r="C31" s="1" t="s">
        <v>63</v>
      </c>
      <c r="D31" s="9" t="s">
        <v>68</v>
      </c>
      <c r="E31" s="4" t="s">
        <v>49</v>
      </c>
      <c r="F31" s="10">
        <v>27.5</v>
      </c>
      <c r="G31" s="5">
        <v>1259.43</v>
      </c>
      <c r="H31" s="18"/>
      <c r="I31" s="20">
        <f t="shared" si="2"/>
        <v>0</v>
      </c>
    </row>
    <row r="32" spans="1:9" ht="57" customHeight="1" x14ac:dyDescent="0.2">
      <c r="A32" s="8">
        <v>3.5</v>
      </c>
      <c r="B32" s="9" t="s">
        <v>69</v>
      </c>
      <c r="C32" s="1" t="s">
        <v>63</v>
      </c>
      <c r="D32" s="9" t="s">
        <v>70</v>
      </c>
      <c r="E32" s="4" t="s">
        <v>49</v>
      </c>
      <c r="F32" s="10">
        <v>155</v>
      </c>
      <c r="G32" s="5">
        <v>4117.1000000000004</v>
      </c>
      <c r="H32" s="18"/>
      <c r="I32" s="20">
        <f t="shared" si="2"/>
        <v>0</v>
      </c>
    </row>
    <row r="33" spans="1:9" ht="48" customHeight="1" x14ac:dyDescent="0.2">
      <c r="A33" s="8">
        <v>3.6</v>
      </c>
      <c r="B33" s="9" t="s">
        <v>71</v>
      </c>
      <c r="C33" s="1" t="s">
        <v>34</v>
      </c>
      <c r="D33" s="9" t="s">
        <v>72</v>
      </c>
      <c r="E33" s="4" t="s">
        <v>73</v>
      </c>
      <c r="F33" s="10">
        <v>100</v>
      </c>
      <c r="G33" s="5">
        <v>112.72</v>
      </c>
      <c r="H33" s="18"/>
      <c r="I33" s="20">
        <f t="shared" si="2"/>
        <v>0</v>
      </c>
    </row>
    <row r="34" spans="1:9" ht="50.85" customHeight="1" x14ac:dyDescent="0.2">
      <c r="A34" s="8">
        <v>3.7</v>
      </c>
      <c r="B34" s="9" t="s">
        <v>74</v>
      </c>
      <c r="C34" s="1" t="s">
        <v>34</v>
      </c>
      <c r="D34" s="9" t="s">
        <v>75</v>
      </c>
      <c r="E34" s="4" t="s">
        <v>76</v>
      </c>
      <c r="F34" s="10">
        <v>20</v>
      </c>
      <c r="G34" s="5">
        <v>2884.14</v>
      </c>
      <c r="H34" s="18"/>
      <c r="I34" s="20">
        <f t="shared" si="2"/>
        <v>0</v>
      </c>
    </row>
    <row r="35" spans="1:9" ht="47.85" customHeight="1" x14ac:dyDescent="0.2">
      <c r="A35" s="8">
        <v>3.8</v>
      </c>
      <c r="B35" s="9" t="s">
        <v>77</v>
      </c>
      <c r="C35" s="1" t="s">
        <v>34</v>
      </c>
      <c r="D35" s="9" t="s">
        <v>78</v>
      </c>
      <c r="E35" s="4" t="s">
        <v>49</v>
      </c>
      <c r="F35" s="10">
        <v>170</v>
      </c>
      <c r="G35" s="5">
        <v>63.21</v>
      </c>
      <c r="H35" s="18"/>
      <c r="I35" s="20">
        <f t="shared" si="2"/>
        <v>0</v>
      </c>
    </row>
    <row r="36" spans="1:9" ht="48" customHeight="1" x14ac:dyDescent="0.2">
      <c r="A36" s="8">
        <v>3.9</v>
      </c>
      <c r="B36" s="9" t="s">
        <v>79</v>
      </c>
      <c r="C36" s="1" t="s">
        <v>80</v>
      </c>
      <c r="D36" s="9" t="s">
        <v>81</v>
      </c>
      <c r="E36" s="4" t="s">
        <v>36</v>
      </c>
      <c r="F36" s="10">
        <v>20</v>
      </c>
      <c r="G36" s="5">
        <v>1098.54</v>
      </c>
      <c r="H36" s="18"/>
      <c r="I36" s="20">
        <f t="shared" si="2"/>
        <v>0</v>
      </c>
    </row>
    <row r="37" spans="1:9" ht="57" customHeight="1" x14ac:dyDescent="0.2">
      <c r="A37" s="16">
        <v>3.1</v>
      </c>
      <c r="B37" s="9" t="s">
        <v>82</v>
      </c>
      <c r="C37" s="1" t="s">
        <v>34</v>
      </c>
      <c r="D37" s="9" t="s">
        <v>83</v>
      </c>
      <c r="E37" s="4" t="s">
        <v>84</v>
      </c>
      <c r="F37" s="10">
        <v>1.46</v>
      </c>
      <c r="G37" s="12">
        <v>15181.09</v>
      </c>
      <c r="H37" s="18"/>
      <c r="I37" s="20">
        <f t="shared" si="2"/>
        <v>0</v>
      </c>
    </row>
    <row r="38" spans="1:9" ht="48" customHeight="1" x14ac:dyDescent="0.2">
      <c r="A38" s="16">
        <v>3.11</v>
      </c>
      <c r="B38" s="9" t="s">
        <v>85</v>
      </c>
      <c r="C38" s="1" t="s">
        <v>34</v>
      </c>
      <c r="D38" s="9" t="s">
        <v>86</v>
      </c>
      <c r="E38" s="4" t="s">
        <v>84</v>
      </c>
      <c r="F38" s="10">
        <v>0.22</v>
      </c>
      <c r="G38" s="5">
        <v>6082.38</v>
      </c>
      <c r="H38" s="18"/>
      <c r="I38" s="20">
        <f t="shared" si="2"/>
        <v>0</v>
      </c>
    </row>
    <row r="39" spans="1:9" ht="47.85" customHeight="1" x14ac:dyDescent="0.2">
      <c r="A39" s="16">
        <v>3.12</v>
      </c>
      <c r="B39" s="9" t="s">
        <v>87</v>
      </c>
      <c r="C39" s="1" t="s">
        <v>34</v>
      </c>
      <c r="D39" s="9" t="s">
        <v>88</v>
      </c>
      <c r="E39" s="4" t="s">
        <v>18</v>
      </c>
      <c r="F39" s="10">
        <v>6</v>
      </c>
      <c r="G39" s="5">
        <v>3690.83</v>
      </c>
      <c r="H39" s="18"/>
      <c r="I39" s="20">
        <f t="shared" si="2"/>
        <v>0</v>
      </c>
    </row>
    <row r="40" spans="1:9" ht="48" customHeight="1" x14ac:dyDescent="0.2">
      <c r="A40" s="16">
        <v>3.13</v>
      </c>
      <c r="B40" s="9" t="s">
        <v>89</v>
      </c>
      <c r="C40" s="1" t="s">
        <v>34</v>
      </c>
      <c r="D40" s="9" t="s">
        <v>90</v>
      </c>
      <c r="E40" s="4" t="s">
        <v>18</v>
      </c>
      <c r="F40" s="10">
        <v>3</v>
      </c>
      <c r="G40" s="12">
        <v>10612.18</v>
      </c>
      <c r="H40" s="18"/>
      <c r="I40" s="20">
        <f t="shared" si="2"/>
        <v>0</v>
      </c>
    </row>
    <row r="41" spans="1:9" ht="47.85" customHeight="1" x14ac:dyDescent="0.2">
      <c r="A41" s="16">
        <v>3.14</v>
      </c>
      <c r="B41" s="9" t="s">
        <v>91</v>
      </c>
      <c r="C41" s="1" t="s">
        <v>34</v>
      </c>
      <c r="D41" s="9" t="s">
        <v>92</v>
      </c>
      <c r="E41" s="4" t="s">
        <v>93</v>
      </c>
      <c r="F41" s="10">
        <v>28</v>
      </c>
      <c r="G41" s="5">
        <v>775.57</v>
      </c>
      <c r="H41" s="18"/>
      <c r="I41" s="20">
        <f t="shared" si="2"/>
        <v>0</v>
      </c>
    </row>
    <row r="42" spans="1:9" ht="62.85" customHeight="1" x14ac:dyDescent="0.2">
      <c r="A42" s="16">
        <v>3.15</v>
      </c>
      <c r="B42" s="9" t="s">
        <v>94</v>
      </c>
      <c r="C42" s="1" t="s">
        <v>34</v>
      </c>
      <c r="D42" s="9" t="s">
        <v>95</v>
      </c>
      <c r="E42" s="4" t="s">
        <v>49</v>
      </c>
      <c r="F42" s="10">
        <v>11</v>
      </c>
      <c r="G42" s="5">
        <v>1290.6500000000001</v>
      </c>
      <c r="H42" s="18"/>
      <c r="I42" s="20">
        <f t="shared" si="2"/>
        <v>0</v>
      </c>
    </row>
    <row r="43" spans="1:9" ht="14.85" customHeight="1" x14ac:dyDescent="0.2">
      <c r="A43" s="14"/>
      <c r="B43" s="14"/>
      <c r="C43" s="14"/>
      <c r="D43" s="1" t="s">
        <v>37</v>
      </c>
      <c r="E43" s="14"/>
      <c r="F43" s="14"/>
      <c r="G43" s="14"/>
      <c r="H43" s="14"/>
      <c r="I43" s="20">
        <f>SUM(I28:I42)</f>
        <v>0</v>
      </c>
    </row>
    <row r="44" spans="1:9" ht="15" customHeight="1" x14ac:dyDescent="0.2">
      <c r="A44" s="6">
        <v>4</v>
      </c>
      <c r="B44" s="14"/>
      <c r="C44" s="14"/>
      <c r="D44" s="1" t="s">
        <v>96</v>
      </c>
      <c r="E44" s="14"/>
      <c r="F44" s="14"/>
      <c r="G44" s="14"/>
      <c r="H44" s="14"/>
      <c r="I44" s="20"/>
    </row>
    <row r="45" spans="1:9" ht="57" customHeight="1" x14ac:dyDescent="0.2">
      <c r="A45" s="8">
        <v>4.0999999999999996</v>
      </c>
      <c r="B45" s="9" t="s">
        <v>97</v>
      </c>
      <c r="C45" s="1" t="s">
        <v>98</v>
      </c>
      <c r="D45" s="9" t="s">
        <v>99</v>
      </c>
      <c r="E45" s="4" t="s">
        <v>49</v>
      </c>
      <c r="F45" s="11">
        <v>1953</v>
      </c>
      <c r="G45" s="5">
        <v>71.5</v>
      </c>
      <c r="H45" s="18"/>
      <c r="I45" s="20">
        <f t="shared" si="2"/>
        <v>0</v>
      </c>
    </row>
    <row r="46" spans="1:9" ht="57" customHeight="1" x14ac:dyDescent="0.2">
      <c r="A46" s="8">
        <v>4.2</v>
      </c>
      <c r="B46" s="9" t="s">
        <v>97</v>
      </c>
      <c r="C46" s="1" t="s">
        <v>98</v>
      </c>
      <c r="D46" s="9" t="s">
        <v>100</v>
      </c>
      <c r="E46" s="4" t="s">
        <v>49</v>
      </c>
      <c r="F46" s="10">
        <v>184</v>
      </c>
      <c r="G46" s="5">
        <v>81.63</v>
      </c>
      <c r="H46" s="18"/>
      <c r="I46" s="20">
        <f t="shared" si="2"/>
        <v>0</v>
      </c>
    </row>
    <row r="47" spans="1:9" ht="57" customHeight="1" x14ac:dyDescent="0.2">
      <c r="A47" s="8">
        <v>4.3</v>
      </c>
      <c r="B47" s="9" t="s">
        <v>101</v>
      </c>
      <c r="C47" s="1" t="s">
        <v>98</v>
      </c>
      <c r="D47" s="9" t="s">
        <v>102</v>
      </c>
      <c r="E47" s="4" t="s">
        <v>49</v>
      </c>
      <c r="F47" s="10">
        <v>604.91999999999996</v>
      </c>
      <c r="G47" s="5">
        <v>189.79</v>
      </c>
      <c r="H47" s="18"/>
      <c r="I47" s="20">
        <f t="shared" si="2"/>
        <v>0</v>
      </c>
    </row>
    <row r="48" spans="1:9" ht="46.5" customHeight="1" x14ac:dyDescent="0.2">
      <c r="A48" s="8">
        <v>4.4000000000000004</v>
      </c>
      <c r="B48" s="9" t="s">
        <v>103</v>
      </c>
      <c r="C48" s="1" t="s">
        <v>98</v>
      </c>
      <c r="D48" s="19" t="s">
        <v>183</v>
      </c>
      <c r="E48" s="4" t="s">
        <v>49</v>
      </c>
      <c r="F48" s="10">
        <v>317</v>
      </c>
      <c r="G48" s="5">
        <v>190.87</v>
      </c>
      <c r="H48" s="18"/>
      <c r="I48" s="20">
        <f t="shared" si="2"/>
        <v>0</v>
      </c>
    </row>
    <row r="49" spans="1:9" ht="57" customHeight="1" x14ac:dyDescent="0.2">
      <c r="A49" s="8">
        <v>4.5</v>
      </c>
      <c r="B49" s="9" t="s">
        <v>104</v>
      </c>
      <c r="C49" s="1" t="s">
        <v>98</v>
      </c>
      <c r="D49" s="9" t="s">
        <v>105</v>
      </c>
      <c r="E49" s="4" t="s">
        <v>49</v>
      </c>
      <c r="F49" s="10">
        <v>950</v>
      </c>
      <c r="G49" s="5">
        <v>144.51</v>
      </c>
      <c r="H49" s="18"/>
      <c r="I49" s="20">
        <f t="shared" si="2"/>
        <v>0</v>
      </c>
    </row>
    <row r="50" spans="1:9" ht="48" customHeight="1" x14ac:dyDescent="0.2">
      <c r="A50" s="8">
        <v>4.5999999999999996</v>
      </c>
      <c r="B50" s="9" t="s">
        <v>106</v>
      </c>
      <c r="C50" s="1" t="s">
        <v>98</v>
      </c>
      <c r="D50" s="9" t="s">
        <v>107</v>
      </c>
      <c r="E50" s="4" t="s">
        <v>49</v>
      </c>
      <c r="F50" s="10">
        <v>151.13999999999999</v>
      </c>
      <c r="G50" s="5">
        <v>6.75</v>
      </c>
      <c r="H50" s="18"/>
      <c r="I50" s="20">
        <f t="shared" si="2"/>
        <v>0</v>
      </c>
    </row>
    <row r="51" spans="1:9" ht="57" customHeight="1" x14ac:dyDescent="0.2">
      <c r="A51" s="8">
        <v>4.7</v>
      </c>
      <c r="B51" s="9" t="s">
        <v>108</v>
      </c>
      <c r="C51" s="1" t="s">
        <v>98</v>
      </c>
      <c r="D51" s="9" t="s">
        <v>109</v>
      </c>
      <c r="E51" s="4" t="s">
        <v>12</v>
      </c>
      <c r="F51" s="11">
        <v>2329</v>
      </c>
      <c r="G51" s="5">
        <v>22.47</v>
      </c>
      <c r="H51" s="18"/>
      <c r="I51" s="20">
        <f t="shared" si="2"/>
        <v>0</v>
      </c>
    </row>
    <row r="52" spans="1:9" ht="66" customHeight="1" x14ac:dyDescent="0.2">
      <c r="A52" s="8">
        <v>4.8</v>
      </c>
      <c r="B52" s="9" t="s">
        <v>110</v>
      </c>
      <c r="C52" s="1" t="s">
        <v>98</v>
      </c>
      <c r="D52" s="9" t="s">
        <v>111</v>
      </c>
      <c r="E52" s="4" t="s">
        <v>49</v>
      </c>
      <c r="F52" s="10">
        <v>75</v>
      </c>
      <c r="G52" s="5">
        <v>47.85</v>
      </c>
      <c r="H52" s="18"/>
      <c r="I52" s="20">
        <f t="shared" si="2"/>
        <v>0</v>
      </c>
    </row>
    <row r="53" spans="1:9" ht="66" customHeight="1" x14ac:dyDescent="0.2">
      <c r="A53" s="8">
        <v>4.9000000000000004</v>
      </c>
      <c r="B53" s="9" t="s">
        <v>110</v>
      </c>
      <c r="C53" s="1" t="s">
        <v>98</v>
      </c>
      <c r="D53" s="9" t="s">
        <v>112</v>
      </c>
      <c r="E53" s="4" t="s">
        <v>49</v>
      </c>
      <c r="F53" s="11">
        <v>1625.31</v>
      </c>
      <c r="G53" s="5">
        <v>47.85</v>
      </c>
      <c r="H53" s="18"/>
      <c r="I53" s="20">
        <f t="shared" si="2"/>
        <v>0</v>
      </c>
    </row>
    <row r="54" spans="1:9" ht="57" customHeight="1" x14ac:dyDescent="0.2">
      <c r="A54" s="16">
        <v>4.0999999999999996</v>
      </c>
      <c r="B54" s="9" t="s">
        <v>113</v>
      </c>
      <c r="C54" s="1" t="s">
        <v>114</v>
      </c>
      <c r="D54" s="9" t="s">
        <v>115</v>
      </c>
      <c r="E54" s="4" t="s">
        <v>12</v>
      </c>
      <c r="F54" s="11">
        <v>1014</v>
      </c>
      <c r="G54" s="5">
        <v>225.95</v>
      </c>
      <c r="H54" s="18"/>
      <c r="I54" s="20">
        <f t="shared" si="2"/>
        <v>0</v>
      </c>
    </row>
    <row r="55" spans="1:9" ht="57" customHeight="1" x14ac:dyDescent="0.2">
      <c r="A55" s="16">
        <v>4.1100000000000003</v>
      </c>
      <c r="B55" s="9" t="s">
        <v>116</v>
      </c>
      <c r="C55" s="1" t="s">
        <v>117</v>
      </c>
      <c r="D55" s="9" t="s">
        <v>118</v>
      </c>
      <c r="E55" s="4" t="s">
        <v>12</v>
      </c>
      <c r="F55" s="11">
        <v>7406</v>
      </c>
      <c r="G55" s="5">
        <v>92.4</v>
      </c>
      <c r="H55" s="18"/>
      <c r="I55" s="20">
        <f t="shared" si="2"/>
        <v>0</v>
      </c>
    </row>
    <row r="56" spans="1:9" ht="14.85" customHeight="1" x14ac:dyDescent="0.2">
      <c r="A56" s="14"/>
      <c r="B56" s="14"/>
      <c r="C56" s="14"/>
      <c r="D56" s="1" t="s">
        <v>37</v>
      </c>
      <c r="E56" s="14"/>
      <c r="F56" s="14"/>
      <c r="G56" s="5"/>
      <c r="H56" s="14"/>
      <c r="I56" s="20">
        <f>SUM(I45:I55)</f>
        <v>0</v>
      </c>
    </row>
    <row r="57" spans="1:9" ht="15" customHeight="1" x14ac:dyDescent="0.2">
      <c r="A57" s="6">
        <v>5</v>
      </c>
      <c r="B57" s="14"/>
      <c r="C57" s="14"/>
      <c r="D57" s="1" t="s">
        <v>119</v>
      </c>
      <c r="E57" s="14"/>
      <c r="F57" s="14"/>
      <c r="G57" s="14"/>
      <c r="H57" s="14"/>
      <c r="I57" s="20"/>
    </row>
    <row r="58" spans="1:9" ht="66" customHeight="1" x14ac:dyDescent="0.2">
      <c r="A58" s="8">
        <v>5.0999999999999996</v>
      </c>
      <c r="B58" s="9" t="s">
        <v>120</v>
      </c>
      <c r="C58" s="1" t="s">
        <v>44</v>
      </c>
      <c r="D58" s="9" t="s">
        <v>121</v>
      </c>
      <c r="E58" s="4" t="s">
        <v>12</v>
      </c>
      <c r="F58" s="11">
        <v>15957</v>
      </c>
      <c r="G58" s="14">
        <v>14.2</v>
      </c>
      <c r="H58" s="18"/>
      <c r="I58" s="20">
        <f>F58*H58</f>
        <v>0</v>
      </c>
    </row>
    <row r="59" spans="1:9" ht="84.2" customHeight="1" x14ac:dyDescent="0.2">
      <c r="A59" s="8">
        <v>5.2</v>
      </c>
      <c r="B59" s="9" t="s">
        <v>122</v>
      </c>
      <c r="C59" s="1" t="s">
        <v>123</v>
      </c>
      <c r="D59" s="9" t="s">
        <v>124</v>
      </c>
      <c r="E59" s="4" t="s">
        <v>12</v>
      </c>
      <c r="F59" s="11">
        <v>15957</v>
      </c>
      <c r="G59" s="5">
        <v>40.729999999999997</v>
      </c>
      <c r="H59" s="18"/>
      <c r="I59" s="20">
        <f t="shared" ref="I59:I67" si="3">F59*H59</f>
        <v>0</v>
      </c>
    </row>
    <row r="60" spans="1:9" ht="57" customHeight="1" x14ac:dyDescent="0.2">
      <c r="A60" s="8">
        <v>5.3</v>
      </c>
      <c r="B60" s="9" t="s">
        <v>125</v>
      </c>
      <c r="C60" s="1" t="s">
        <v>126</v>
      </c>
      <c r="D60" s="9" t="s">
        <v>127</v>
      </c>
      <c r="E60" s="4" t="s">
        <v>12</v>
      </c>
      <c r="F60" s="11">
        <v>18950.740000000002</v>
      </c>
      <c r="G60" s="5">
        <v>59.98</v>
      </c>
      <c r="H60" s="18"/>
      <c r="I60" s="20">
        <f t="shared" si="3"/>
        <v>0</v>
      </c>
    </row>
    <row r="61" spans="1:9" ht="33" customHeight="1" x14ac:dyDescent="0.2">
      <c r="A61" s="8">
        <v>5.4</v>
      </c>
      <c r="B61" s="9" t="s">
        <v>128</v>
      </c>
      <c r="C61" s="1" t="s">
        <v>126</v>
      </c>
      <c r="D61" s="19" t="s">
        <v>182</v>
      </c>
      <c r="E61" s="4" t="s">
        <v>12</v>
      </c>
      <c r="F61" s="10">
        <v>240</v>
      </c>
      <c r="G61" s="5">
        <v>37.42</v>
      </c>
      <c r="H61" s="18"/>
      <c r="I61" s="20">
        <f t="shared" si="3"/>
        <v>0</v>
      </c>
    </row>
    <row r="62" spans="1:9" ht="66" customHeight="1" x14ac:dyDescent="0.2">
      <c r="A62" s="8">
        <v>5.5</v>
      </c>
      <c r="B62" s="9" t="s">
        <v>129</v>
      </c>
      <c r="C62" s="1" t="s">
        <v>130</v>
      </c>
      <c r="D62" s="9" t="s">
        <v>131</v>
      </c>
      <c r="E62" s="4" t="s">
        <v>12</v>
      </c>
      <c r="F62" s="11">
        <v>1014</v>
      </c>
      <c r="G62" s="5">
        <v>96.78</v>
      </c>
      <c r="H62" s="18"/>
      <c r="I62" s="20">
        <f t="shared" si="3"/>
        <v>0</v>
      </c>
    </row>
    <row r="63" spans="1:9" ht="75.2" customHeight="1" x14ac:dyDescent="0.2">
      <c r="A63" s="8">
        <v>5.6</v>
      </c>
      <c r="B63" s="9" t="s">
        <v>132</v>
      </c>
      <c r="C63" s="1" t="s">
        <v>133</v>
      </c>
      <c r="D63" s="9" t="s">
        <v>134</v>
      </c>
      <c r="E63" s="15" t="s">
        <v>135</v>
      </c>
      <c r="F63" s="10">
        <v>8.4</v>
      </c>
      <c r="G63" s="5">
        <v>2264.2199999999998</v>
      </c>
      <c r="H63" s="18"/>
      <c r="I63" s="20">
        <f t="shared" si="3"/>
        <v>0</v>
      </c>
    </row>
    <row r="64" spans="1:9" ht="62.45" customHeight="1" x14ac:dyDescent="0.2">
      <c r="A64" s="8">
        <v>5.7</v>
      </c>
      <c r="B64" s="9" t="s">
        <v>136</v>
      </c>
      <c r="C64" s="1" t="s">
        <v>137</v>
      </c>
      <c r="D64" s="9" t="s">
        <v>138</v>
      </c>
      <c r="E64" s="4" t="s">
        <v>12</v>
      </c>
      <c r="F64" s="11">
        <v>20819.43</v>
      </c>
      <c r="G64" s="5">
        <v>1.56</v>
      </c>
      <c r="H64" s="18"/>
      <c r="I64" s="20">
        <f t="shared" si="3"/>
        <v>0</v>
      </c>
    </row>
    <row r="65" spans="1:9" ht="48" customHeight="1" x14ac:dyDescent="0.2">
      <c r="A65" s="8">
        <v>5.8</v>
      </c>
      <c r="B65" s="9" t="s">
        <v>139</v>
      </c>
      <c r="C65" s="1" t="s">
        <v>140</v>
      </c>
      <c r="D65" s="9" t="s">
        <v>141</v>
      </c>
      <c r="E65" s="4" t="s">
        <v>142</v>
      </c>
      <c r="F65" s="10">
        <v>157.5</v>
      </c>
      <c r="G65" s="5">
        <v>293.5</v>
      </c>
      <c r="H65" s="18"/>
      <c r="I65" s="20">
        <f t="shared" si="3"/>
        <v>0</v>
      </c>
    </row>
    <row r="66" spans="1:9" ht="57" customHeight="1" x14ac:dyDescent="0.2">
      <c r="A66" s="8">
        <v>5.9</v>
      </c>
      <c r="B66" s="9" t="s">
        <v>143</v>
      </c>
      <c r="C66" s="1" t="s">
        <v>140</v>
      </c>
      <c r="D66" s="9" t="s">
        <v>144</v>
      </c>
      <c r="E66" s="4" t="s">
        <v>12</v>
      </c>
      <c r="F66" s="11">
        <v>18950.740000000002</v>
      </c>
      <c r="G66" s="5">
        <v>57.45</v>
      </c>
      <c r="H66" s="18"/>
      <c r="I66" s="20">
        <f t="shared" si="3"/>
        <v>0</v>
      </c>
    </row>
    <row r="67" spans="1:9" ht="57" customHeight="1" x14ac:dyDescent="0.2">
      <c r="A67" s="16">
        <v>5.0999999999999996</v>
      </c>
      <c r="B67" s="9" t="s">
        <v>145</v>
      </c>
      <c r="C67" s="1" t="s">
        <v>140</v>
      </c>
      <c r="D67" s="9" t="s">
        <v>146</v>
      </c>
      <c r="E67" s="4" t="s">
        <v>12</v>
      </c>
      <c r="F67" s="11">
        <v>18950.740000000002</v>
      </c>
      <c r="G67" s="5">
        <v>40.020000000000003</v>
      </c>
      <c r="H67" s="18"/>
      <c r="I67" s="20">
        <f t="shared" si="3"/>
        <v>0</v>
      </c>
    </row>
    <row r="68" spans="1:9" ht="14.85" customHeight="1" x14ac:dyDescent="0.2">
      <c r="A68" s="14"/>
      <c r="B68" s="14"/>
      <c r="C68" s="14"/>
      <c r="D68" s="1" t="s">
        <v>37</v>
      </c>
      <c r="E68" s="14"/>
      <c r="F68" s="14"/>
      <c r="G68" s="14"/>
      <c r="H68" s="14"/>
      <c r="I68" s="20">
        <f>SUM(I58:I67)</f>
        <v>0</v>
      </c>
    </row>
    <row r="69" spans="1:9" ht="14.85" customHeight="1" x14ac:dyDescent="0.2">
      <c r="A69" s="6">
        <v>6</v>
      </c>
      <c r="B69" s="14"/>
      <c r="C69" s="14"/>
      <c r="D69" s="1" t="s">
        <v>147</v>
      </c>
      <c r="E69" s="14"/>
      <c r="F69" s="14"/>
      <c r="G69" s="14"/>
      <c r="H69" s="14"/>
      <c r="I69" s="21"/>
    </row>
    <row r="70" spans="1:9" ht="48" customHeight="1" x14ac:dyDescent="0.2">
      <c r="A70" s="8">
        <v>6.1</v>
      </c>
      <c r="B70" s="9" t="s">
        <v>148</v>
      </c>
      <c r="C70" s="1" t="s">
        <v>149</v>
      </c>
      <c r="D70" s="9" t="s">
        <v>150</v>
      </c>
      <c r="E70" s="4" t="s">
        <v>84</v>
      </c>
      <c r="F70" s="10">
        <v>2.13</v>
      </c>
      <c r="G70" s="5">
        <v>4072.64</v>
      </c>
      <c r="H70" s="18"/>
      <c r="I70" s="20">
        <f>F70*H70</f>
        <v>0</v>
      </c>
    </row>
    <row r="71" spans="1:9" ht="57" customHeight="1" x14ac:dyDescent="0.2">
      <c r="A71" s="8">
        <v>6.2</v>
      </c>
      <c r="B71" s="9" t="s">
        <v>151</v>
      </c>
      <c r="C71" s="1" t="s">
        <v>152</v>
      </c>
      <c r="D71" s="9" t="s">
        <v>153</v>
      </c>
      <c r="E71" s="4" t="s">
        <v>12</v>
      </c>
      <c r="F71" s="10">
        <v>158</v>
      </c>
      <c r="G71" s="5">
        <v>100</v>
      </c>
      <c r="H71" s="18"/>
      <c r="I71" s="20">
        <f t="shared" ref="I71:I74" si="4">F71*H71</f>
        <v>0</v>
      </c>
    </row>
    <row r="72" spans="1:9" ht="48" customHeight="1" x14ac:dyDescent="0.2">
      <c r="A72" s="8">
        <v>6.3</v>
      </c>
      <c r="B72" s="9" t="s">
        <v>154</v>
      </c>
      <c r="C72" s="1" t="s">
        <v>155</v>
      </c>
      <c r="D72" s="9" t="s">
        <v>156</v>
      </c>
      <c r="E72" s="15" t="s">
        <v>135</v>
      </c>
      <c r="F72" s="10">
        <v>39.6</v>
      </c>
      <c r="G72" s="5">
        <v>160.65</v>
      </c>
      <c r="H72" s="18"/>
      <c r="I72" s="20">
        <f t="shared" si="4"/>
        <v>0</v>
      </c>
    </row>
    <row r="73" spans="1:9" ht="66" customHeight="1" x14ac:dyDescent="0.2">
      <c r="A73" s="8">
        <v>6.4</v>
      </c>
      <c r="B73" s="9" t="s">
        <v>157</v>
      </c>
      <c r="C73" s="1" t="s">
        <v>158</v>
      </c>
      <c r="D73" s="9" t="s">
        <v>159</v>
      </c>
      <c r="E73" s="4" t="s">
        <v>18</v>
      </c>
      <c r="F73" s="10">
        <v>10</v>
      </c>
      <c r="G73" s="5">
        <v>52.17</v>
      </c>
      <c r="H73" s="18"/>
      <c r="I73" s="20">
        <f t="shared" si="4"/>
        <v>0</v>
      </c>
    </row>
    <row r="74" spans="1:9" ht="57" customHeight="1" x14ac:dyDescent="0.2">
      <c r="A74" s="8">
        <v>6.5</v>
      </c>
      <c r="B74" s="9" t="s">
        <v>160</v>
      </c>
      <c r="C74" s="1" t="s">
        <v>158</v>
      </c>
      <c r="D74" s="9" t="s">
        <v>161</v>
      </c>
      <c r="E74" s="4" t="s">
        <v>12</v>
      </c>
      <c r="F74" s="11">
        <v>21600</v>
      </c>
      <c r="G74" s="5">
        <v>11.45</v>
      </c>
      <c r="H74" s="18"/>
      <c r="I74" s="20">
        <f t="shared" si="4"/>
        <v>0</v>
      </c>
    </row>
    <row r="75" spans="1:9" ht="17.850000000000001" customHeight="1" x14ac:dyDescent="0.2">
      <c r="A75" s="7"/>
      <c r="B75" s="7"/>
      <c r="C75" s="7"/>
      <c r="D75" s="1" t="s">
        <v>37</v>
      </c>
      <c r="E75" s="7"/>
      <c r="F75" s="7"/>
      <c r="G75" s="7"/>
      <c r="H75" s="7"/>
      <c r="I75" s="20">
        <f>SUM(I70:I74)</f>
        <v>0</v>
      </c>
    </row>
    <row r="76" spans="1:9" ht="24" customHeight="1" x14ac:dyDescent="0.2">
      <c r="A76" s="6">
        <v>7</v>
      </c>
      <c r="B76" s="7"/>
      <c r="C76" s="7"/>
      <c r="D76" s="1" t="s">
        <v>162</v>
      </c>
      <c r="E76" s="7"/>
      <c r="F76" s="7"/>
      <c r="G76" s="7"/>
      <c r="H76" s="7"/>
      <c r="I76" s="7"/>
    </row>
    <row r="77" spans="1:9" ht="57" customHeight="1" x14ac:dyDescent="0.2">
      <c r="A77" s="8">
        <v>7.1</v>
      </c>
      <c r="B77" s="9" t="s">
        <v>163</v>
      </c>
      <c r="C77" s="1" t="s">
        <v>164</v>
      </c>
      <c r="D77" s="9" t="s">
        <v>165</v>
      </c>
      <c r="E77" s="4" t="s">
        <v>18</v>
      </c>
      <c r="F77" s="10">
        <v>29</v>
      </c>
      <c r="G77" s="5">
        <v>155.91999999999999</v>
      </c>
      <c r="H77" s="18"/>
      <c r="I77" s="20">
        <f>F77*H77</f>
        <v>0</v>
      </c>
    </row>
    <row r="78" spans="1:9" ht="57" customHeight="1" x14ac:dyDescent="0.2">
      <c r="A78" s="8">
        <v>7.2</v>
      </c>
      <c r="B78" s="9" t="s">
        <v>166</v>
      </c>
      <c r="C78" s="1" t="s">
        <v>164</v>
      </c>
      <c r="D78" s="9" t="s">
        <v>167</v>
      </c>
      <c r="E78" s="4" t="s">
        <v>18</v>
      </c>
      <c r="F78" s="10">
        <v>14</v>
      </c>
      <c r="G78" s="5">
        <v>209.19</v>
      </c>
      <c r="H78" s="18"/>
      <c r="I78" s="20">
        <f t="shared" ref="I78:I82" si="5">F78*H78</f>
        <v>0</v>
      </c>
    </row>
    <row r="79" spans="1:9" ht="57" customHeight="1" x14ac:dyDescent="0.2">
      <c r="A79" s="8">
        <v>7.3</v>
      </c>
      <c r="B79" s="9" t="s">
        <v>168</v>
      </c>
      <c r="C79" s="1" t="s">
        <v>164</v>
      </c>
      <c r="D79" s="9" t="s">
        <v>169</v>
      </c>
      <c r="E79" s="4" t="s">
        <v>18</v>
      </c>
      <c r="F79" s="10">
        <v>15</v>
      </c>
      <c r="G79" s="5">
        <v>141.96</v>
      </c>
      <c r="H79" s="18"/>
      <c r="I79" s="20">
        <f t="shared" si="5"/>
        <v>0</v>
      </c>
    </row>
    <row r="80" spans="1:9" ht="57" customHeight="1" x14ac:dyDescent="0.2">
      <c r="A80" s="8">
        <v>7.4</v>
      </c>
      <c r="B80" s="9" t="s">
        <v>170</v>
      </c>
      <c r="C80" s="1" t="s">
        <v>171</v>
      </c>
      <c r="D80" s="9" t="s">
        <v>172</v>
      </c>
      <c r="E80" s="4" t="s">
        <v>12</v>
      </c>
      <c r="F80" s="10">
        <v>210</v>
      </c>
      <c r="G80" s="5">
        <v>18.32</v>
      </c>
      <c r="H80" s="18"/>
      <c r="I80" s="20">
        <f t="shared" si="5"/>
        <v>0</v>
      </c>
    </row>
    <row r="81" spans="1:9" ht="47.85" customHeight="1" x14ac:dyDescent="0.2">
      <c r="A81" s="8">
        <v>7.5</v>
      </c>
      <c r="B81" s="9" t="s">
        <v>173</v>
      </c>
      <c r="C81" s="1" t="s">
        <v>174</v>
      </c>
      <c r="D81" s="9" t="s">
        <v>175</v>
      </c>
      <c r="E81" s="4" t="s">
        <v>49</v>
      </c>
      <c r="F81" s="10">
        <v>873</v>
      </c>
      <c r="G81" s="5">
        <v>214</v>
      </c>
      <c r="H81" s="18"/>
      <c r="I81" s="20">
        <f t="shared" si="5"/>
        <v>0</v>
      </c>
    </row>
    <row r="82" spans="1:9" ht="57" customHeight="1" x14ac:dyDescent="0.2">
      <c r="A82" s="8">
        <v>7.6</v>
      </c>
      <c r="B82" s="9" t="s">
        <v>176</v>
      </c>
      <c r="C82" s="1" t="s">
        <v>177</v>
      </c>
      <c r="D82" s="9" t="s">
        <v>178</v>
      </c>
      <c r="E82" s="4" t="s">
        <v>49</v>
      </c>
      <c r="F82" s="10">
        <v>873</v>
      </c>
      <c r="G82" s="5">
        <v>101.15</v>
      </c>
      <c r="H82" s="18"/>
      <c r="I82" s="20">
        <f t="shared" si="5"/>
        <v>0</v>
      </c>
    </row>
    <row r="83" spans="1:9" ht="14.85" customHeight="1" x14ac:dyDescent="0.2">
      <c r="A83" s="14"/>
      <c r="B83" s="14"/>
      <c r="C83" s="14"/>
      <c r="D83" s="1" t="s">
        <v>37</v>
      </c>
      <c r="E83" s="14"/>
      <c r="F83" s="14"/>
      <c r="G83" s="14"/>
      <c r="H83" s="14"/>
      <c r="I83" s="20">
        <f>SUM(I77:I82)</f>
        <v>0</v>
      </c>
    </row>
    <row r="84" spans="1:9" ht="24" customHeight="1" x14ac:dyDescent="0.2">
      <c r="A84" s="7"/>
      <c r="B84" s="7"/>
      <c r="C84" s="7"/>
      <c r="D84" s="1" t="s">
        <v>179</v>
      </c>
      <c r="E84" s="7"/>
      <c r="F84" s="7"/>
      <c r="G84" s="7"/>
      <c r="H84" s="7"/>
      <c r="I84" s="22">
        <f>I83+I75+I56+I43+I26+I68+I17</f>
        <v>0</v>
      </c>
    </row>
    <row r="85" spans="1:9" ht="15" customHeight="1" x14ac:dyDescent="0.2">
      <c r="A85" s="14"/>
      <c r="B85" s="14"/>
      <c r="C85" s="14"/>
      <c r="D85" s="19" t="s">
        <v>184</v>
      </c>
      <c r="E85" s="14"/>
      <c r="F85" s="14"/>
      <c r="G85" s="14"/>
      <c r="H85" s="14"/>
      <c r="I85" s="20">
        <f>I84*0.23</f>
        <v>0</v>
      </c>
    </row>
    <row r="86" spans="1:9" ht="24" customHeight="1" x14ac:dyDescent="0.2">
      <c r="A86" s="7"/>
      <c r="B86" s="7"/>
      <c r="C86" s="7"/>
      <c r="D86" s="1" t="s">
        <v>180</v>
      </c>
      <c r="E86" s="7"/>
      <c r="F86" s="7"/>
      <c r="G86" s="7"/>
      <c r="H86" s="7"/>
      <c r="I86" s="22">
        <f>I84+I85</f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7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view="pageBreakPreview" topLeftCell="A24" zoomScale="115" zoomScaleNormal="100" zoomScaleSheetLayoutView="115" workbookViewId="0">
      <selection activeCell="A3" sqref="A3:J3"/>
    </sheetView>
  </sheetViews>
  <sheetFormatPr defaultRowHeight="12.75" x14ac:dyDescent="0.2"/>
  <cols>
    <col min="1" max="1" width="6.6640625" style="33" customWidth="1"/>
    <col min="2" max="2" width="11.83203125" style="33" customWidth="1"/>
    <col min="3" max="3" width="4.1640625" style="33" customWidth="1"/>
    <col min="4" max="4" width="32" style="33" customWidth="1"/>
    <col min="5" max="5" width="24.1640625" style="33" customWidth="1"/>
    <col min="6" max="6" width="8.83203125" style="33" customWidth="1"/>
    <col min="7" max="7" width="10.33203125" style="33" customWidth="1"/>
    <col min="8" max="8" width="12" style="33" customWidth="1"/>
    <col min="9" max="9" width="20.1640625" style="52" customWidth="1"/>
    <col min="10" max="10" width="5.83203125" style="33" customWidth="1"/>
    <col min="11" max="16384" width="9.33203125" style="33"/>
  </cols>
  <sheetData>
    <row r="1" spans="1:10" ht="62.45" customHeight="1" x14ac:dyDescent="0.2">
      <c r="A1" s="92" t="s">
        <v>246</v>
      </c>
      <c r="B1" s="93"/>
      <c r="C1" s="93"/>
      <c r="D1" s="93"/>
      <c r="E1" s="93"/>
      <c r="F1" s="93"/>
      <c r="G1" s="93"/>
      <c r="H1" s="69"/>
      <c r="I1" s="70"/>
    </row>
    <row r="2" spans="1:10" ht="26.25" customHeight="1" x14ac:dyDescent="0.2">
      <c r="A2" s="34" t="s">
        <v>187</v>
      </c>
      <c r="B2" s="34" t="s">
        <v>257</v>
      </c>
      <c r="C2" s="75" t="s">
        <v>203</v>
      </c>
      <c r="D2" s="76"/>
      <c r="E2" s="77"/>
      <c r="F2" s="34" t="s">
        <v>202</v>
      </c>
      <c r="G2" s="35" t="s">
        <v>188</v>
      </c>
      <c r="H2" s="34" t="s">
        <v>189</v>
      </c>
      <c r="I2" s="35" t="s">
        <v>190</v>
      </c>
    </row>
    <row r="3" spans="1:10" ht="47.25" customHeight="1" x14ac:dyDescent="0.2">
      <c r="A3" s="78" t="s">
        <v>265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42" customHeight="1" x14ac:dyDescent="0.2">
      <c r="A4" s="86">
        <v>1</v>
      </c>
      <c r="B4" s="88" t="s">
        <v>191</v>
      </c>
      <c r="C4" s="83" t="s">
        <v>266</v>
      </c>
      <c r="D4" s="84"/>
      <c r="E4" s="85"/>
      <c r="F4" s="88" t="s">
        <v>192</v>
      </c>
      <c r="G4" s="90">
        <v>9.2999999999999999E-2</v>
      </c>
      <c r="H4" s="79"/>
      <c r="I4" s="81">
        <f>G4*H4</f>
        <v>0</v>
      </c>
    </row>
    <row r="5" spans="1:10" ht="12.95" customHeight="1" x14ac:dyDescent="0.2">
      <c r="A5" s="87"/>
      <c r="B5" s="89"/>
      <c r="C5" s="75" t="s">
        <v>193</v>
      </c>
      <c r="D5" s="76"/>
      <c r="E5" s="36">
        <v>9.2999999999999999E-2</v>
      </c>
      <c r="F5" s="89"/>
      <c r="G5" s="91"/>
      <c r="H5" s="80"/>
      <c r="I5" s="82"/>
    </row>
    <row r="6" spans="1:10" ht="35.25" customHeight="1" x14ac:dyDescent="0.2">
      <c r="A6" s="37">
        <v>2</v>
      </c>
      <c r="B6" s="34" t="s">
        <v>191</v>
      </c>
      <c r="C6" s="75" t="s">
        <v>263</v>
      </c>
      <c r="D6" s="84"/>
      <c r="E6" s="85"/>
      <c r="F6" s="34" t="s">
        <v>194</v>
      </c>
      <c r="G6" s="38">
        <v>1</v>
      </c>
      <c r="H6" s="39"/>
      <c r="I6" s="53">
        <f>H6*G6</f>
        <v>0</v>
      </c>
    </row>
    <row r="7" spans="1:10" ht="57" customHeight="1" x14ac:dyDescent="0.2">
      <c r="A7" s="37">
        <v>3</v>
      </c>
      <c r="B7" s="34" t="s">
        <v>191</v>
      </c>
      <c r="C7" s="75" t="s">
        <v>386</v>
      </c>
      <c r="D7" s="84"/>
      <c r="E7" s="85"/>
      <c r="F7" s="34" t="s">
        <v>195</v>
      </c>
      <c r="G7" s="38">
        <v>1</v>
      </c>
      <c r="H7" s="39"/>
      <c r="I7" s="53">
        <f>G7*H7</f>
        <v>0</v>
      </c>
    </row>
    <row r="8" spans="1:10" ht="57" customHeight="1" x14ac:dyDescent="0.2">
      <c r="A8" s="86">
        <v>4</v>
      </c>
      <c r="B8" s="88" t="s">
        <v>191</v>
      </c>
      <c r="C8" s="75" t="s">
        <v>387</v>
      </c>
      <c r="D8" s="84"/>
      <c r="E8" s="85"/>
      <c r="F8" s="88" t="s">
        <v>192</v>
      </c>
      <c r="G8" s="40">
        <v>5.0999999999999997E-2</v>
      </c>
      <c r="H8" s="79"/>
      <c r="I8" s="81">
        <f>H8*G8</f>
        <v>0</v>
      </c>
    </row>
    <row r="9" spans="1:10" ht="12.95" customHeight="1" x14ac:dyDescent="0.2">
      <c r="A9" s="87"/>
      <c r="B9" s="89"/>
      <c r="C9" s="75" t="s">
        <v>196</v>
      </c>
      <c r="D9" s="76"/>
      <c r="E9" s="36">
        <v>5.0999999999999997E-2</v>
      </c>
      <c r="F9" s="89"/>
      <c r="G9" s="41"/>
      <c r="H9" s="80"/>
      <c r="I9" s="82"/>
    </row>
    <row r="10" spans="1:10" ht="39.75" customHeight="1" x14ac:dyDescent="0.2">
      <c r="A10" s="37">
        <v>5</v>
      </c>
      <c r="B10" s="34" t="s">
        <v>191</v>
      </c>
      <c r="C10" s="83" t="s">
        <v>267</v>
      </c>
      <c r="D10" s="84"/>
      <c r="E10" s="85"/>
      <c r="F10" s="34" t="s">
        <v>258</v>
      </c>
      <c r="G10" s="42">
        <v>5.0999999999999997E-2</v>
      </c>
      <c r="H10" s="39"/>
      <c r="I10" s="53">
        <f>G10*H10</f>
        <v>0</v>
      </c>
    </row>
    <row r="11" spans="1:10" ht="53.1" customHeight="1" x14ac:dyDescent="0.2">
      <c r="A11" s="86">
        <v>6</v>
      </c>
      <c r="B11" s="88" t="s">
        <v>191</v>
      </c>
      <c r="C11" s="83" t="s">
        <v>268</v>
      </c>
      <c r="D11" s="84"/>
      <c r="E11" s="85"/>
      <c r="F11" s="88" t="s">
        <v>192</v>
      </c>
      <c r="G11" s="40">
        <v>2.7E-2</v>
      </c>
      <c r="H11" s="79"/>
      <c r="I11" s="81">
        <f>H11*G11</f>
        <v>0</v>
      </c>
    </row>
    <row r="12" spans="1:10" ht="12.95" customHeight="1" x14ac:dyDescent="0.2">
      <c r="A12" s="87"/>
      <c r="B12" s="89"/>
      <c r="C12" s="99">
        <v>2.7E-2</v>
      </c>
      <c r="D12" s="100"/>
      <c r="E12" s="36">
        <v>2.7E-2</v>
      </c>
      <c r="F12" s="89"/>
      <c r="G12" s="41"/>
      <c r="H12" s="80"/>
      <c r="I12" s="82"/>
    </row>
    <row r="13" spans="1:10" ht="38.25" x14ac:dyDescent="0.2">
      <c r="A13" s="37">
        <v>7</v>
      </c>
      <c r="B13" s="34" t="s">
        <v>191</v>
      </c>
      <c r="C13" s="83" t="s">
        <v>269</v>
      </c>
      <c r="D13" s="84"/>
      <c r="E13" s="85"/>
      <c r="F13" s="34" t="s">
        <v>258</v>
      </c>
      <c r="G13" s="42">
        <v>2.7E-2</v>
      </c>
      <c r="H13" s="39"/>
      <c r="I13" s="53">
        <f>G13*H13</f>
        <v>0</v>
      </c>
    </row>
    <row r="14" spans="1:10" ht="14.45" customHeight="1" x14ac:dyDescent="0.2">
      <c r="A14" s="75" t="s">
        <v>259</v>
      </c>
      <c r="B14" s="76"/>
      <c r="C14" s="76"/>
      <c r="D14" s="76"/>
      <c r="E14" s="76"/>
      <c r="F14" s="76"/>
      <c r="G14" s="76"/>
      <c r="H14" s="77"/>
      <c r="I14" s="53">
        <f>SUM(I4:I13)</f>
        <v>0</v>
      </c>
    </row>
    <row r="15" spans="1:10" ht="14.25" customHeight="1" x14ac:dyDescent="0.2">
      <c r="A15" s="75" t="s">
        <v>197</v>
      </c>
      <c r="B15" s="76"/>
      <c r="C15" s="76"/>
      <c r="D15" s="76"/>
      <c r="E15" s="76"/>
      <c r="F15" s="76"/>
      <c r="G15" s="76"/>
      <c r="H15" s="77"/>
      <c r="I15" s="53">
        <f>I14</f>
        <v>0</v>
      </c>
    </row>
    <row r="16" spans="1:10" ht="48.75" customHeight="1" x14ac:dyDescent="0.2">
      <c r="A16" s="98" t="s">
        <v>245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9" ht="66.75" customHeight="1" x14ac:dyDescent="0.2">
      <c r="A17" s="103">
        <v>8</v>
      </c>
      <c r="B17" s="95" t="s">
        <v>191</v>
      </c>
      <c r="C17" s="94" t="s">
        <v>270</v>
      </c>
      <c r="D17" s="94"/>
      <c r="E17" s="94"/>
      <c r="F17" s="95" t="s">
        <v>192</v>
      </c>
      <c r="G17" s="96">
        <v>0.11899999999999999</v>
      </c>
      <c r="H17" s="97"/>
      <c r="I17" s="101">
        <f>H17*G17</f>
        <v>0</v>
      </c>
    </row>
    <row r="18" spans="1:9" ht="12.95" customHeight="1" x14ac:dyDescent="0.2">
      <c r="A18" s="104"/>
      <c r="B18" s="95"/>
      <c r="C18" s="102" t="s">
        <v>260</v>
      </c>
      <c r="D18" s="102"/>
      <c r="E18" s="102"/>
      <c r="F18" s="95"/>
      <c r="G18" s="96"/>
      <c r="H18" s="97"/>
      <c r="I18" s="101"/>
    </row>
    <row r="19" spans="1:9" ht="71.25" customHeight="1" x14ac:dyDescent="0.2">
      <c r="A19" s="103">
        <v>9</v>
      </c>
      <c r="B19" s="95" t="s">
        <v>191</v>
      </c>
      <c r="C19" s="94" t="s">
        <v>271</v>
      </c>
      <c r="D19" s="94"/>
      <c r="E19" s="94"/>
      <c r="F19" s="95" t="s">
        <v>192</v>
      </c>
      <c r="G19" s="96">
        <v>4.1000000000000002E-2</v>
      </c>
      <c r="H19" s="97"/>
      <c r="I19" s="101">
        <f>G19*H19</f>
        <v>0</v>
      </c>
    </row>
    <row r="20" spans="1:9" ht="12.95" customHeight="1" x14ac:dyDescent="0.2">
      <c r="A20" s="104"/>
      <c r="B20" s="95"/>
      <c r="C20" s="102" t="s">
        <v>261</v>
      </c>
      <c r="D20" s="102"/>
      <c r="E20" s="102"/>
      <c r="F20" s="95"/>
      <c r="G20" s="96"/>
      <c r="H20" s="97"/>
      <c r="I20" s="101"/>
    </row>
    <row r="21" spans="1:9" ht="29.25" customHeight="1" x14ac:dyDescent="0.2">
      <c r="A21" s="44">
        <v>10</v>
      </c>
      <c r="B21" s="47" t="s">
        <v>191</v>
      </c>
      <c r="C21" s="95" t="s">
        <v>263</v>
      </c>
      <c r="D21" s="94"/>
      <c r="E21" s="94"/>
      <c r="F21" s="47" t="s">
        <v>194</v>
      </c>
      <c r="G21" s="48">
        <v>1</v>
      </c>
      <c r="H21" s="48"/>
      <c r="I21" s="54">
        <f>G21*H21</f>
        <v>0</v>
      </c>
    </row>
    <row r="22" spans="1:9" s="43" customFormat="1" ht="31.5" customHeight="1" x14ac:dyDescent="0.2">
      <c r="A22" s="45">
        <v>11</v>
      </c>
      <c r="B22" s="50" t="s">
        <v>191</v>
      </c>
      <c r="C22" s="105" t="s">
        <v>389</v>
      </c>
      <c r="D22" s="106"/>
      <c r="E22" s="106"/>
      <c r="F22" s="50" t="s">
        <v>194</v>
      </c>
      <c r="G22" s="49">
        <v>1</v>
      </c>
      <c r="H22" s="51"/>
      <c r="I22" s="54">
        <f>G22*H22</f>
        <v>0</v>
      </c>
    </row>
    <row r="23" spans="1:9" s="43" customFormat="1" ht="42.75" customHeight="1" x14ac:dyDescent="0.2">
      <c r="A23" s="45">
        <v>12</v>
      </c>
      <c r="B23" s="50" t="s">
        <v>191</v>
      </c>
      <c r="C23" s="105" t="s">
        <v>388</v>
      </c>
      <c r="D23" s="106"/>
      <c r="E23" s="106"/>
      <c r="F23" s="50" t="s">
        <v>195</v>
      </c>
      <c r="G23" s="49">
        <v>2</v>
      </c>
      <c r="H23" s="51"/>
      <c r="I23" s="54">
        <f>G23*H23</f>
        <v>0</v>
      </c>
    </row>
    <row r="24" spans="1:9" s="43" customFormat="1" ht="54.75" customHeight="1" x14ac:dyDescent="0.2">
      <c r="A24" s="45">
        <v>13</v>
      </c>
      <c r="B24" s="50" t="s">
        <v>191</v>
      </c>
      <c r="C24" s="105" t="s">
        <v>281</v>
      </c>
      <c r="D24" s="106"/>
      <c r="E24" s="106"/>
      <c r="F24" s="50" t="s">
        <v>194</v>
      </c>
      <c r="G24" s="49">
        <v>6</v>
      </c>
      <c r="H24" s="49"/>
      <c r="I24" s="54">
        <f>G24*H24</f>
        <v>0</v>
      </c>
    </row>
    <row r="25" spans="1:9" s="43" customFormat="1" ht="31.5" customHeight="1" x14ac:dyDescent="0.2">
      <c r="A25" s="108">
        <v>14</v>
      </c>
      <c r="B25" s="105" t="s">
        <v>191</v>
      </c>
      <c r="C25" s="106" t="s">
        <v>273</v>
      </c>
      <c r="D25" s="106"/>
      <c r="E25" s="106"/>
      <c r="F25" s="105" t="s">
        <v>198</v>
      </c>
      <c r="G25" s="73">
        <v>40</v>
      </c>
      <c r="H25" s="73"/>
      <c r="I25" s="71">
        <f>G25*H25</f>
        <v>0</v>
      </c>
    </row>
    <row r="26" spans="1:9" s="43" customFormat="1" ht="17.25" customHeight="1" x14ac:dyDescent="0.2">
      <c r="A26" s="109"/>
      <c r="B26" s="105"/>
      <c r="C26" s="105" t="s">
        <v>262</v>
      </c>
      <c r="D26" s="105"/>
      <c r="E26" s="105"/>
      <c r="F26" s="105"/>
      <c r="G26" s="74"/>
      <c r="H26" s="74"/>
      <c r="I26" s="72"/>
    </row>
    <row r="27" spans="1:9" s="43" customFormat="1" ht="31.5" customHeight="1" x14ac:dyDescent="0.2">
      <c r="A27" s="46">
        <v>15</v>
      </c>
      <c r="B27" s="50" t="s">
        <v>191</v>
      </c>
      <c r="C27" s="106" t="s">
        <v>274</v>
      </c>
      <c r="D27" s="106"/>
      <c r="E27" s="106"/>
      <c r="F27" s="50" t="s">
        <v>194</v>
      </c>
      <c r="G27" s="49">
        <v>2</v>
      </c>
      <c r="H27" s="49"/>
      <c r="I27" s="54">
        <f>G27*H27</f>
        <v>0</v>
      </c>
    </row>
    <row r="28" spans="1:9" ht="12.75" customHeight="1" x14ac:dyDescent="0.2">
      <c r="A28" s="102" t="s">
        <v>264</v>
      </c>
      <c r="B28" s="107"/>
      <c r="C28" s="107"/>
      <c r="D28" s="107"/>
      <c r="E28" s="107"/>
      <c r="F28" s="107"/>
      <c r="G28" s="107"/>
      <c r="H28" s="107"/>
      <c r="I28" s="55">
        <f>SUM(I17:I27)</f>
        <v>0</v>
      </c>
    </row>
  </sheetData>
  <mergeCells count="62">
    <mergeCell ref="C27:E27"/>
    <mergeCell ref="A28:H28"/>
    <mergeCell ref="F25:F26"/>
    <mergeCell ref="C25:E25"/>
    <mergeCell ref="C26:E26"/>
    <mergeCell ref="A25:A26"/>
    <mergeCell ref="B25:B26"/>
    <mergeCell ref="C22:E22"/>
    <mergeCell ref="C23:E23"/>
    <mergeCell ref="C24:E24"/>
    <mergeCell ref="H19:H20"/>
    <mergeCell ref="I19:I20"/>
    <mergeCell ref="C20:E20"/>
    <mergeCell ref="C21:E21"/>
    <mergeCell ref="A19:A20"/>
    <mergeCell ref="B19:B20"/>
    <mergeCell ref="C19:E19"/>
    <mergeCell ref="F19:F20"/>
    <mergeCell ref="G19:G20"/>
    <mergeCell ref="H17:H18"/>
    <mergeCell ref="A14:H14"/>
    <mergeCell ref="A15:H15"/>
    <mergeCell ref="A16:J16"/>
    <mergeCell ref="C12:D12"/>
    <mergeCell ref="C13:E13"/>
    <mergeCell ref="A11:A12"/>
    <mergeCell ref="B11:B12"/>
    <mergeCell ref="C11:E11"/>
    <mergeCell ref="I17:I18"/>
    <mergeCell ref="C18:E18"/>
    <mergeCell ref="A17:A18"/>
    <mergeCell ref="B17:B18"/>
    <mergeCell ref="A1:G1"/>
    <mergeCell ref="F11:F12"/>
    <mergeCell ref="C17:E17"/>
    <mergeCell ref="F17:F18"/>
    <mergeCell ref="G17:G18"/>
    <mergeCell ref="H4:H5"/>
    <mergeCell ref="I4:I5"/>
    <mergeCell ref="C5:D5"/>
    <mergeCell ref="C6:E6"/>
    <mergeCell ref="A4:A5"/>
    <mergeCell ref="B4:B5"/>
    <mergeCell ref="C4:E4"/>
    <mergeCell ref="F4:F5"/>
    <mergeCell ref="G4:G5"/>
    <mergeCell ref="I25:I26"/>
    <mergeCell ref="H25:H26"/>
    <mergeCell ref="G25:G26"/>
    <mergeCell ref="C2:E2"/>
    <mergeCell ref="A3:J3"/>
    <mergeCell ref="H8:H9"/>
    <mergeCell ref="I8:I9"/>
    <mergeCell ref="C9:D9"/>
    <mergeCell ref="C10:E10"/>
    <mergeCell ref="C7:E7"/>
    <mergeCell ref="A8:A9"/>
    <mergeCell ref="B8:B9"/>
    <mergeCell ref="C8:E8"/>
    <mergeCell ref="F8:F9"/>
    <mergeCell ref="H11:H12"/>
    <mergeCell ref="I11:I12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view="pageBreakPreview" zoomScale="145" zoomScaleNormal="100" zoomScaleSheetLayoutView="145" workbookViewId="0">
      <selection activeCell="C17" sqref="C17:D17"/>
    </sheetView>
  </sheetViews>
  <sheetFormatPr defaultRowHeight="12.75" x14ac:dyDescent="0.2"/>
  <cols>
    <col min="1" max="1" width="6.6640625" style="23" customWidth="1"/>
    <col min="2" max="2" width="14.83203125" style="23" customWidth="1"/>
    <col min="3" max="3" width="34.5" style="23" customWidth="1"/>
    <col min="4" max="4" width="26.1640625" style="23" customWidth="1"/>
    <col min="5" max="5" width="8.83203125" style="23" customWidth="1"/>
    <col min="6" max="6" width="12.1640625" style="23" customWidth="1"/>
    <col min="7" max="7" width="13.83203125" style="23" customWidth="1"/>
    <col min="8" max="8" width="13.6640625" style="23" customWidth="1"/>
    <col min="9" max="9" width="5.83203125" style="23" customWidth="1"/>
    <col min="10" max="16384" width="9.33203125" style="23"/>
  </cols>
  <sheetData>
    <row r="1" spans="1:9" ht="27" customHeight="1" x14ac:dyDescent="0.2">
      <c r="A1" s="28" t="s">
        <v>204</v>
      </c>
      <c r="B1" s="32" t="s">
        <v>247</v>
      </c>
      <c r="C1" s="110" t="s">
        <v>206</v>
      </c>
      <c r="D1" s="111"/>
      <c r="E1" s="28" t="s">
        <v>207</v>
      </c>
      <c r="F1" s="28" t="s">
        <v>208</v>
      </c>
      <c r="G1" s="28" t="s">
        <v>209</v>
      </c>
      <c r="H1" s="28" t="s">
        <v>210</v>
      </c>
    </row>
    <row r="2" spans="1:9" ht="11.25" customHeight="1" x14ac:dyDescent="0.2">
      <c r="A2" s="112" t="s">
        <v>223</v>
      </c>
      <c r="B2" s="112"/>
      <c r="C2" s="112"/>
      <c r="D2" s="112"/>
      <c r="E2" s="112"/>
      <c r="F2" s="112"/>
      <c r="G2" s="112"/>
      <c r="H2" s="112"/>
      <c r="I2" s="112"/>
    </row>
    <row r="3" spans="1:9" ht="22.5" customHeight="1" x14ac:dyDescent="0.2">
      <c r="A3" s="113">
        <v>16</v>
      </c>
      <c r="B3" s="115" t="s">
        <v>211</v>
      </c>
      <c r="C3" s="117" t="s">
        <v>224</v>
      </c>
      <c r="D3" s="118"/>
      <c r="E3" s="115" t="s">
        <v>225</v>
      </c>
      <c r="F3" s="119">
        <v>15.68</v>
      </c>
      <c r="G3" s="121"/>
      <c r="H3" s="123">
        <f>G3*F3</f>
        <v>0</v>
      </c>
    </row>
    <row r="4" spans="1:9" ht="12.95" customHeight="1" x14ac:dyDescent="0.2">
      <c r="A4" s="114"/>
      <c r="B4" s="116"/>
      <c r="C4" s="31" t="s">
        <v>226</v>
      </c>
      <c r="D4" s="29">
        <v>15.68</v>
      </c>
      <c r="E4" s="116"/>
      <c r="F4" s="120"/>
      <c r="G4" s="122"/>
      <c r="H4" s="124"/>
    </row>
    <row r="5" spans="1:9" ht="22.5" customHeight="1" x14ac:dyDescent="0.2">
      <c r="A5" s="113">
        <v>17</v>
      </c>
      <c r="B5" s="115" t="s">
        <v>211</v>
      </c>
      <c r="C5" s="117" t="s">
        <v>227</v>
      </c>
      <c r="D5" s="118"/>
      <c r="E5" s="115" t="s">
        <v>225</v>
      </c>
      <c r="F5" s="119">
        <v>11.76</v>
      </c>
      <c r="G5" s="121"/>
      <c r="H5" s="123">
        <f>G5*F5</f>
        <v>0</v>
      </c>
    </row>
    <row r="6" spans="1:9" ht="12.95" customHeight="1" x14ac:dyDescent="0.2">
      <c r="A6" s="114"/>
      <c r="B6" s="116"/>
      <c r="C6" s="31" t="s">
        <v>228</v>
      </c>
      <c r="D6" s="29">
        <v>11.76</v>
      </c>
      <c r="E6" s="116"/>
      <c r="F6" s="120"/>
      <c r="G6" s="122"/>
      <c r="H6" s="124"/>
    </row>
    <row r="7" spans="1:9" ht="22.5" customHeight="1" x14ac:dyDescent="0.2">
      <c r="A7" s="113">
        <v>18</v>
      </c>
      <c r="B7" s="115" t="s">
        <v>211</v>
      </c>
      <c r="C7" s="117" t="s">
        <v>229</v>
      </c>
      <c r="D7" s="118"/>
      <c r="E7" s="115" t="s">
        <v>220</v>
      </c>
      <c r="F7" s="119">
        <v>98</v>
      </c>
      <c r="G7" s="125"/>
      <c r="H7" s="123">
        <f>G7*F7</f>
        <v>0</v>
      </c>
    </row>
    <row r="8" spans="1:9" ht="12.95" customHeight="1" x14ac:dyDescent="0.2">
      <c r="A8" s="114"/>
      <c r="B8" s="116"/>
      <c r="C8" s="31" t="s">
        <v>230</v>
      </c>
      <c r="D8" s="29">
        <v>98</v>
      </c>
      <c r="E8" s="116"/>
      <c r="F8" s="120"/>
      <c r="G8" s="126"/>
      <c r="H8" s="124"/>
    </row>
    <row r="9" spans="1:9" ht="22.5" customHeight="1" x14ac:dyDescent="0.2">
      <c r="A9" s="113">
        <v>19</v>
      </c>
      <c r="B9" s="115" t="s">
        <v>211</v>
      </c>
      <c r="C9" s="127" t="s">
        <v>277</v>
      </c>
      <c r="D9" s="118"/>
      <c r="E9" s="115" t="s">
        <v>220</v>
      </c>
      <c r="F9" s="119">
        <v>15</v>
      </c>
      <c r="G9" s="121"/>
      <c r="H9" s="123">
        <f>G9*F9</f>
        <v>0</v>
      </c>
    </row>
    <row r="10" spans="1:9" ht="12.95" customHeight="1" x14ac:dyDescent="0.2">
      <c r="A10" s="114"/>
      <c r="B10" s="116"/>
      <c r="C10" s="30">
        <v>15</v>
      </c>
      <c r="D10" s="29">
        <v>15</v>
      </c>
      <c r="E10" s="116"/>
      <c r="F10" s="120"/>
      <c r="G10" s="122"/>
      <c r="H10" s="124"/>
    </row>
    <row r="11" spans="1:9" ht="22.5" customHeight="1" x14ac:dyDescent="0.2">
      <c r="A11" s="113">
        <v>20</v>
      </c>
      <c r="B11" s="115" t="s">
        <v>211</v>
      </c>
      <c r="C11" s="117" t="s">
        <v>231</v>
      </c>
      <c r="D11" s="118"/>
      <c r="E11" s="115" t="s">
        <v>220</v>
      </c>
      <c r="F11" s="119">
        <v>34</v>
      </c>
      <c r="G11" s="121"/>
      <c r="H11" s="123">
        <f>G11*F11</f>
        <v>0</v>
      </c>
    </row>
    <row r="12" spans="1:9" ht="13.35" customHeight="1" x14ac:dyDescent="0.2">
      <c r="A12" s="114"/>
      <c r="B12" s="116"/>
      <c r="C12" s="31" t="s">
        <v>232</v>
      </c>
      <c r="D12" s="29">
        <v>34</v>
      </c>
      <c r="E12" s="116"/>
      <c r="F12" s="120"/>
      <c r="G12" s="122"/>
      <c r="H12" s="124"/>
    </row>
    <row r="13" spans="1:9" ht="22.5" customHeight="1" x14ac:dyDescent="0.2">
      <c r="A13" s="113">
        <v>21</v>
      </c>
      <c r="B13" s="115" t="s">
        <v>211</v>
      </c>
      <c r="C13" s="117" t="s">
        <v>233</v>
      </c>
      <c r="D13" s="118"/>
      <c r="E13" s="115" t="s">
        <v>220</v>
      </c>
      <c r="F13" s="119">
        <v>15</v>
      </c>
      <c r="G13" s="121"/>
      <c r="H13" s="123">
        <f>G13*F13</f>
        <v>0</v>
      </c>
    </row>
    <row r="14" spans="1:9" ht="12.95" customHeight="1" x14ac:dyDescent="0.2">
      <c r="A14" s="114"/>
      <c r="B14" s="116"/>
      <c r="C14" s="30">
        <v>15</v>
      </c>
      <c r="D14" s="29">
        <v>15</v>
      </c>
      <c r="E14" s="116"/>
      <c r="F14" s="120"/>
      <c r="G14" s="122"/>
      <c r="H14" s="124"/>
    </row>
    <row r="15" spans="1:9" ht="22.5" customHeight="1" x14ac:dyDescent="0.2">
      <c r="A15" s="113">
        <v>22</v>
      </c>
      <c r="B15" s="115" t="s">
        <v>211</v>
      </c>
      <c r="C15" s="117" t="s">
        <v>234</v>
      </c>
      <c r="D15" s="118"/>
      <c r="E15" s="115" t="s">
        <v>220</v>
      </c>
      <c r="F15" s="119">
        <v>14</v>
      </c>
      <c r="G15" s="121"/>
      <c r="H15" s="123">
        <f>G15*F15</f>
        <v>0</v>
      </c>
    </row>
    <row r="16" spans="1:9" ht="12.95" customHeight="1" x14ac:dyDescent="0.2">
      <c r="A16" s="114"/>
      <c r="B16" s="116"/>
      <c r="C16" s="31" t="s">
        <v>235</v>
      </c>
      <c r="D16" s="29">
        <v>14</v>
      </c>
      <c r="E16" s="116"/>
      <c r="F16" s="120"/>
      <c r="G16" s="122"/>
      <c r="H16" s="124"/>
    </row>
    <row r="17" spans="1:8" ht="32.1" customHeight="1" x14ac:dyDescent="0.2">
      <c r="A17" s="113">
        <v>23</v>
      </c>
      <c r="B17" s="115" t="s">
        <v>211</v>
      </c>
      <c r="C17" s="117" t="s">
        <v>236</v>
      </c>
      <c r="D17" s="118"/>
      <c r="E17" s="115" t="s">
        <v>220</v>
      </c>
      <c r="F17" s="119">
        <v>6</v>
      </c>
      <c r="G17" s="121"/>
      <c r="H17" s="123">
        <f>G17*F17</f>
        <v>0</v>
      </c>
    </row>
    <row r="18" spans="1:8" ht="13.35" customHeight="1" x14ac:dyDescent="0.2">
      <c r="A18" s="114"/>
      <c r="B18" s="116"/>
      <c r="C18" s="31" t="s">
        <v>237</v>
      </c>
      <c r="D18" s="29">
        <v>6</v>
      </c>
      <c r="E18" s="116"/>
      <c r="F18" s="120"/>
      <c r="G18" s="122"/>
      <c r="H18" s="124"/>
    </row>
    <row r="19" spans="1:8" ht="34.5" customHeight="1" x14ac:dyDescent="0.2">
      <c r="A19" s="26">
        <v>24</v>
      </c>
      <c r="B19" s="25" t="s">
        <v>211</v>
      </c>
      <c r="C19" s="117" t="s">
        <v>238</v>
      </c>
      <c r="D19" s="118"/>
      <c r="E19" s="25" t="s">
        <v>214</v>
      </c>
      <c r="F19" s="27">
        <v>2</v>
      </c>
      <c r="G19" s="27"/>
      <c r="H19" s="68">
        <f>G19*F19</f>
        <v>0</v>
      </c>
    </row>
    <row r="20" spans="1:8" ht="24" customHeight="1" x14ac:dyDescent="0.2">
      <c r="A20" s="26">
        <v>25</v>
      </c>
      <c r="B20" s="25" t="s">
        <v>211</v>
      </c>
      <c r="C20" s="117" t="s">
        <v>239</v>
      </c>
      <c r="D20" s="118"/>
      <c r="E20" s="25" t="s">
        <v>240</v>
      </c>
      <c r="F20" s="27">
        <v>1</v>
      </c>
      <c r="G20" s="27"/>
      <c r="H20" s="68">
        <f>G20*F20</f>
        <v>0</v>
      </c>
    </row>
    <row r="21" spans="1:8" ht="22.5" customHeight="1" x14ac:dyDescent="0.2">
      <c r="A21" s="113">
        <v>26</v>
      </c>
      <c r="B21" s="115" t="s">
        <v>211</v>
      </c>
      <c r="C21" s="117" t="s">
        <v>241</v>
      </c>
      <c r="D21" s="118"/>
      <c r="E21" s="115" t="s">
        <v>220</v>
      </c>
      <c r="F21" s="128">
        <v>106</v>
      </c>
      <c r="G21" s="125"/>
      <c r="H21" s="123">
        <f>G21*F21</f>
        <v>0</v>
      </c>
    </row>
    <row r="22" spans="1:8" ht="12.75" customHeight="1" x14ac:dyDescent="0.2">
      <c r="A22" s="114"/>
      <c r="B22" s="116"/>
      <c r="C22" s="30">
        <v>106</v>
      </c>
      <c r="D22" s="29">
        <v>106</v>
      </c>
      <c r="E22" s="116"/>
      <c r="F22" s="129"/>
      <c r="G22" s="126"/>
      <c r="H22" s="124"/>
    </row>
    <row r="23" spans="1:8" ht="14.25" customHeight="1" x14ac:dyDescent="0.2">
      <c r="A23" s="130" t="s">
        <v>242</v>
      </c>
      <c r="B23" s="131"/>
      <c r="C23" s="131"/>
      <c r="D23" s="131"/>
      <c r="E23" s="131"/>
      <c r="F23" s="131"/>
      <c r="G23" s="132"/>
      <c r="H23" s="24">
        <f>H21+H20+H19+H17+H15+H13+H11+H9+H7+H5+H3</f>
        <v>0</v>
      </c>
    </row>
    <row r="24" spans="1:8" ht="14.25" customHeight="1" x14ac:dyDescent="0.2">
      <c r="A24" s="130" t="s">
        <v>243</v>
      </c>
      <c r="B24" s="131"/>
      <c r="C24" s="131"/>
      <c r="D24" s="131"/>
      <c r="E24" s="131"/>
      <c r="F24" s="131"/>
      <c r="G24" s="132"/>
      <c r="H24" s="24">
        <f>H23+'kolizje elektryczne'!I28</f>
        <v>0</v>
      </c>
    </row>
    <row r="25" spans="1:8" ht="33.75" customHeight="1" x14ac:dyDescent="0.2"/>
    <row r="26" spans="1:8" ht="52.5" customHeight="1" x14ac:dyDescent="0.2"/>
    <row r="27" spans="1:8" ht="12.6" customHeight="1" x14ac:dyDescent="0.2"/>
  </sheetData>
  <mergeCells count="69">
    <mergeCell ref="A23:G23"/>
    <mergeCell ref="A24:G24"/>
    <mergeCell ref="G17:G18"/>
    <mergeCell ref="H17:H18"/>
    <mergeCell ref="C19:D19"/>
    <mergeCell ref="C20:D20"/>
    <mergeCell ref="A21:A22"/>
    <mergeCell ref="B21:B22"/>
    <mergeCell ref="C21:D21"/>
    <mergeCell ref="E21:E22"/>
    <mergeCell ref="G15:G16"/>
    <mergeCell ref="H15:H16"/>
    <mergeCell ref="A13:A14"/>
    <mergeCell ref="F21:F22"/>
    <mergeCell ref="G21:G22"/>
    <mergeCell ref="H21:H22"/>
    <mergeCell ref="A17:A18"/>
    <mergeCell ref="B17:B18"/>
    <mergeCell ref="C17:D17"/>
    <mergeCell ref="E17:E18"/>
    <mergeCell ref="F17:F18"/>
    <mergeCell ref="A15:A16"/>
    <mergeCell ref="B15:B16"/>
    <mergeCell ref="C15:D15"/>
    <mergeCell ref="E15:E16"/>
    <mergeCell ref="F15:F16"/>
    <mergeCell ref="G9:G10"/>
    <mergeCell ref="H9:H10"/>
    <mergeCell ref="H11:H12"/>
    <mergeCell ref="G13:G14"/>
    <mergeCell ref="H13:H14"/>
    <mergeCell ref="G11:G12"/>
    <mergeCell ref="B13:B14"/>
    <mergeCell ref="C13:D13"/>
    <mergeCell ref="E13:E14"/>
    <mergeCell ref="F13:F14"/>
    <mergeCell ref="A11:A12"/>
    <mergeCell ref="B11:B12"/>
    <mergeCell ref="C11:D11"/>
    <mergeCell ref="E11:E12"/>
    <mergeCell ref="F11:F12"/>
    <mergeCell ref="A9:A10"/>
    <mergeCell ref="B9:B10"/>
    <mergeCell ref="C9:D9"/>
    <mergeCell ref="E9:E10"/>
    <mergeCell ref="F9:F10"/>
    <mergeCell ref="H5:H6"/>
    <mergeCell ref="A7:A8"/>
    <mergeCell ref="B7:B8"/>
    <mergeCell ref="C7:D7"/>
    <mergeCell ref="E7:E8"/>
    <mergeCell ref="F7:F8"/>
    <mergeCell ref="G7:G8"/>
    <mergeCell ref="H7:H8"/>
    <mergeCell ref="A5:A6"/>
    <mergeCell ref="B5:B6"/>
    <mergeCell ref="G5:G6"/>
    <mergeCell ref="C5:D5"/>
    <mergeCell ref="E5:E6"/>
    <mergeCell ref="F5:F6"/>
    <mergeCell ref="C1:D1"/>
    <mergeCell ref="A2:I2"/>
    <mergeCell ref="A3:A4"/>
    <mergeCell ref="B3:B4"/>
    <mergeCell ref="C3:D3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9"/>
  <sheetViews>
    <sheetView view="pageBreakPreview" topLeftCell="A32" zoomScale="145" zoomScaleNormal="100" zoomScaleSheetLayoutView="145" workbookViewId="0">
      <selection activeCell="G26" sqref="G26:G37"/>
    </sheetView>
  </sheetViews>
  <sheetFormatPr defaultRowHeight="12.75" x14ac:dyDescent="0.2"/>
  <cols>
    <col min="1" max="1" width="6.6640625" style="23" customWidth="1"/>
    <col min="2" max="2" width="11.83203125" style="23" customWidth="1"/>
    <col min="3" max="3" width="34.83203125" style="23" customWidth="1"/>
    <col min="4" max="4" width="25.83203125" style="23" customWidth="1"/>
    <col min="5" max="5" width="8.83203125" style="23" customWidth="1"/>
    <col min="6" max="6" width="11.5" style="23" customWidth="1"/>
    <col min="7" max="7" width="12" style="23" customWidth="1"/>
    <col min="8" max="8" width="15.5" style="52" customWidth="1"/>
    <col min="9" max="9" width="5.83203125" style="23" customWidth="1"/>
    <col min="10" max="16384" width="9.33203125" style="23"/>
  </cols>
  <sheetData>
    <row r="1" spans="1:9" ht="27" customHeight="1" x14ac:dyDescent="0.2">
      <c r="A1" s="28" t="s">
        <v>204</v>
      </c>
      <c r="B1" s="28" t="s">
        <v>205</v>
      </c>
      <c r="C1" s="110" t="s">
        <v>206</v>
      </c>
      <c r="D1" s="111"/>
      <c r="E1" s="28" t="s">
        <v>207</v>
      </c>
      <c r="F1" s="28" t="s">
        <v>208</v>
      </c>
      <c r="G1" s="28" t="s">
        <v>209</v>
      </c>
      <c r="H1" s="57" t="s">
        <v>210</v>
      </c>
    </row>
    <row r="2" spans="1:9" ht="43.5" customHeight="1" x14ac:dyDescent="0.2">
      <c r="A2" s="133" t="s">
        <v>275</v>
      </c>
      <c r="B2" s="133"/>
      <c r="C2" s="133"/>
      <c r="D2" s="133"/>
      <c r="E2" s="133"/>
      <c r="F2" s="133"/>
      <c r="G2" s="133"/>
      <c r="H2" s="133"/>
      <c r="I2" s="56"/>
    </row>
    <row r="3" spans="1:9" ht="63" customHeight="1" x14ac:dyDescent="0.2">
      <c r="A3" s="113">
        <v>27</v>
      </c>
      <c r="B3" s="115" t="s">
        <v>211</v>
      </c>
      <c r="C3" s="117" t="s">
        <v>216</v>
      </c>
      <c r="D3" s="118"/>
      <c r="E3" s="115" t="s">
        <v>212</v>
      </c>
      <c r="F3" s="134">
        <v>8.2000000000000003E-2</v>
      </c>
      <c r="G3" s="136"/>
      <c r="H3" s="138">
        <f>F3*G3</f>
        <v>0</v>
      </c>
    </row>
    <row r="4" spans="1:9" ht="12.95" customHeight="1" x14ac:dyDescent="0.2">
      <c r="A4" s="114"/>
      <c r="B4" s="116"/>
      <c r="C4" s="130" t="s">
        <v>244</v>
      </c>
      <c r="D4" s="132"/>
      <c r="E4" s="116"/>
      <c r="F4" s="135"/>
      <c r="G4" s="137"/>
      <c r="H4" s="139"/>
    </row>
    <row r="5" spans="1:9" ht="36" customHeight="1" x14ac:dyDescent="0.2">
      <c r="A5" s="113">
        <v>28</v>
      </c>
      <c r="B5" s="115" t="s">
        <v>211</v>
      </c>
      <c r="C5" s="117" t="s">
        <v>217</v>
      </c>
      <c r="D5" s="118"/>
      <c r="E5" s="115" t="s">
        <v>212</v>
      </c>
      <c r="F5" s="134">
        <v>8.2000000000000003E-2</v>
      </c>
      <c r="G5" s="136"/>
      <c r="H5" s="138">
        <f>F5*G5</f>
        <v>0</v>
      </c>
    </row>
    <row r="6" spans="1:9" ht="18" customHeight="1" x14ac:dyDescent="0.2">
      <c r="A6" s="114"/>
      <c r="B6" s="116"/>
      <c r="C6" s="130" t="s">
        <v>244</v>
      </c>
      <c r="D6" s="132"/>
      <c r="E6" s="116"/>
      <c r="F6" s="135"/>
      <c r="G6" s="137"/>
      <c r="H6" s="139"/>
    </row>
    <row r="7" spans="1:9" ht="34.5" customHeight="1" x14ac:dyDescent="0.2">
      <c r="A7" s="26">
        <v>29</v>
      </c>
      <c r="B7" s="25" t="s">
        <v>211</v>
      </c>
      <c r="C7" s="117" t="s">
        <v>213</v>
      </c>
      <c r="D7" s="118"/>
      <c r="E7" s="25" t="s">
        <v>214</v>
      </c>
      <c r="F7" s="27">
        <v>1</v>
      </c>
      <c r="G7" s="27"/>
      <c r="H7" s="58">
        <f>G7*F7</f>
        <v>0</v>
      </c>
    </row>
    <row r="8" spans="1:9" ht="32.1" customHeight="1" x14ac:dyDescent="0.2">
      <c r="A8" s="26">
        <v>30</v>
      </c>
      <c r="B8" s="25" t="s">
        <v>211</v>
      </c>
      <c r="C8" s="127" t="s">
        <v>389</v>
      </c>
      <c r="D8" s="118"/>
      <c r="E8" s="25" t="s">
        <v>214</v>
      </c>
      <c r="F8" s="27">
        <v>2</v>
      </c>
      <c r="G8" s="24"/>
      <c r="H8" s="58">
        <f t="shared" ref="H8:H10" si="0">G8*F8</f>
        <v>0</v>
      </c>
    </row>
    <row r="9" spans="1:9" ht="12.95" customHeight="1" x14ac:dyDescent="0.2">
      <c r="A9" s="26">
        <v>31</v>
      </c>
      <c r="B9" s="25" t="s">
        <v>211</v>
      </c>
      <c r="C9" s="117" t="s">
        <v>218</v>
      </c>
      <c r="D9" s="118"/>
      <c r="E9" s="25" t="s">
        <v>215</v>
      </c>
      <c r="F9" s="27">
        <v>2</v>
      </c>
      <c r="G9" s="24"/>
      <c r="H9" s="58">
        <f t="shared" si="0"/>
        <v>0</v>
      </c>
    </row>
    <row r="10" spans="1:9" ht="33.75" customHeight="1" x14ac:dyDescent="0.2">
      <c r="A10" s="26">
        <v>32</v>
      </c>
      <c r="B10" s="25" t="s">
        <v>211</v>
      </c>
      <c r="C10" s="127" t="s">
        <v>281</v>
      </c>
      <c r="D10" s="118"/>
      <c r="E10" s="25" t="s">
        <v>214</v>
      </c>
      <c r="F10" s="27">
        <v>6</v>
      </c>
      <c r="G10" s="27"/>
      <c r="H10" s="58">
        <f t="shared" si="0"/>
        <v>0</v>
      </c>
    </row>
    <row r="11" spans="1:9" ht="14.25" customHeight="1" x14ac:dyDescent="0.2">
      <c r="A11" s="113">
        <v>33</v>
      </c>
      <c r="B11" s="115" t="s">
        <v>211</v>
      </c>
      <c r="C11" s="117" t="s">
        <v>219</v>
      </c>
      <c r="D11" s="118"/>
      <c r="E11" s="115" t="s">
        <v>220</v>
      </c>
      <c r="F11" s="119">
        <v>40</v>
      </c>
      <c r="G11" s="121"/>
      <c r="H11" s="138">
        <f>G11*F11</f>
        <v>0</v>
      </c>
    </row>
    <row r="12" spans="1:9" ht="11.25" customHeight="1" x14ac:dyDescent="0.2">
      <c r="A12" s="114"/>
      <c r="B12" s="116"/>
      <c r="C12" s="130" t="s">
        <v>221</v>
      </c>
      <c r="D12" s="132"/>
      <c r="E12" s="116"/>
      <c r="F12" s="120"/>
      <c r="G12" s="122"/>
      <c r="H12" s="139"/>
    </row>
    <row r="13" spans="1:9" ht="22.5" customHeight="1" x14ac:dyDescent="0.2">
      <c r="A13" s="26">
        <v>34</v>
      </c>
      <c r="B13" s="25" t="s">
        <v>211</v>
      </c>
      <c r="C13" s="117" t="s">
        <v>222</v>
      </c>
      <c r="D13" s="118"/>
      <c r="E13" s="25" t="s">
        <v>214</v>
      </c>
      <c r="F13" s="27">
        <v>2</v>
      </c>
      <c r="G13" s="27"/>
      <c r="H13" s="58">
        <f>G13*F13</f>
        <v>0</v>
      </c>
    </row>
    <row r="14" spans="1:9" ht="13.35" customHeight="1" x14ac:dyDescent="0.2">
      <c r="A14" s="130" t="s">
        <v>256</v>
      </c>
      <c r="B14" s="131"/>
      <c r="C14" s="131"/>
      <c r="D14" s="131"/>
      <c r="E14" s="131"/>
      <c r="F14" s="131"/>
      <c r="G14" s="132"/>
      <c r="H14" s="58">
        <f>SUM(H3:H13)</f>
        <v>0</v>
      </c>
    </row>
    <row r="15" spans="1:9" ht="22.5" customHeight="1" x14ac:dyDescent="0.2">
      <c r="A15" s="112" t="s">
        <v>255</v>
      </c>
      <c r="B15" s="112"/>
      <c r="C15" s="112"/>
      <c r="D15" s="112"/>
      <c r="E15" s="112"/>
      <c r="F15" s="112"/>
      <c r="G15" s="112"/>
      <c r="H15" s="112"/>
      <c r="I15" s="112"/>
    </row>
    <row r="16" spans="1:9" ht="32.25" customHeight="1" x14ac:dyDescent="0.2">
      <c r="A16" s="113">
        <v>35</v>
      </c>
      <c r="B16" s="115" t="s">
        <v>211</v>
      </c>
      <c r="C16" s="117" t="s">
        <v>224</v>
      </c>
      <c r="D16" s="118"/>
      <c r="E16" s="115" t="s">
        <v>225</v>
      </c>
      <c r="F16" s="119">
        <v>35.200000000000003</v>
      </c>
      <c r="G16" s="121"/>
      <c r="H16" s="140">
        <f>G16*F16</f>
        <v>0</v>
      </c>
    </row>
    <row r="17" spans="1:8" ht="22.5" customHeight="1" x14ac:dyDescent="0.2">
      <c r="A17" s="114"/>
      <c r="B17" s="116"/>
      <c r="C17" s="31" t="s">
        <v>254</v>
      </c>
      <c r="D17" s="29">
        <v>35.200000000000003</v>
      </c>
      <c r="E17" s="116"/>
      <c r="F17" s="120"/>
      <c r="G17" s="122"/>
      <c r="H17" s="141"/>
    </row>
    <row r="18" spans="1:8" ht="26.25" customHeight="1" x14ac:dyDescent="0.2">
      <c r="A18" s="113">
        <v>36</v>
      </c>
      <c r="B18" s="115" t="s">
        <v>211</v>
      </c>
      <c r="C18" s="117" t="s">
        <v>227</v>
      </c>
      <c r="D18" s="118"/>
      <c r="E18" s="115" t="s">
        <v>225</v>
      </c>
      <c r="F18" s="119">
        <v>26.4</v>
      </c>
      <c r="G18" s="121"/>
      <c r="H18" s="140">
        <f t="shared" ref="H18" si="1">G18*F18</f>
        <v>0</v>
      </c>
    </row>
    <row r="19" spans="1:8" ht="22.5" customHeight="1" x14ac:dyDescent="0.2">
      <c r="A19" s="114"/>
      <c r="B19" s="116"/>
      <c r="C19" s="31" t="s">
        <v>253</v>
      </c>
      <c r="D19" s="29">
        <v>26.4</v>
      </c>
      <c r="E19" s="116"/>
      <c r="F19" s="120"/>
      <c r="G19" s="122"/>
      <c r="H19" s="141"/>
    </row>
    <row r="20" spans="1:8" ht="24" customHeight="1" x14ac:dyDescent="0.2">
      <c r="A20" s="113">
        <v>37</v>
      </c>
      <c r="B20" s="115" t="s">
        <v>211</v>
      </c>
      <c r="C20" s="117" t="s">
        <v>229</v>
      </c>
      <c r="D20" s="118"/>
      <c r="E20" s="115" t="s">
        <v>220</v>
      </c>
      <c r="F20" s="128">
        <v>220</v>
      </c>
      <c r="G20" s="125"/>
      <c r="H20" s="140">
        <f t="shared" ref="H20" si="2">G20*F20</f>
        <v>0</v>
      </c>
    </row>
    <row r="21" spans="1:8" ht="22.5" customHeight="1" x14ac:dyDescent="0.2">
      <c r="A21" s="114"/>
      <c r="B21" s="116"/>
      <c r="C21" s="31" t="s">
        <v>252</v>
      </c>
      <c r="D21" s="29">
        <v>220</v>
      </c>
      <c r="E21" s="116"/>
      <c r="F21" s="129"/>
      <c r="G21" s="126"/>
      <c r="H21" s="141"/>
    </row>
    <row r="22" spans="1:8" ht="29.25" customHeight="1" x14ac:dyDescent="0.2">
      <c r="A22" s="113">
        <v>38</v>
      </c>
      <c r="B22" s="115" t="s">
        <v>211</v>
      </c>
      <c r="C22" s="127" t="s">
        <v>276</v>
      </c>
      <c r="D22" s="118"/>
      <c r="E22" s="115" t="s">
        <v>220</v>
      </c>
      <c r="F22" s="119">
        <v>3</v>
      </c>
      <c r="G22" s="121"/>
      <c r="H22" s="140">
        <f t="shared" ref="H22" si="3">G22*F22</f>
        <v>0</v>
      </c>
    </row>
    <row r="23" spans="1:8" ht="22.5" customHeight="1" x14ac:dyDescent="0.2">
      <c r="A23" s="114"/>
      <c r="B23" s="116"/>
      <c r="C23" s="30">
        <v>3</v>
      </c>
      <c r="D23" s="29">
        <v>3</v>
      </c>
      <c r="E23" s="116"/>
      <c r="F23" s="120"/>
      <c r="G23" s="122"/>
      <c r="H23" s="141"/>
    </row>
    <row r="24" spans="1:8" ht="27" customHeight="1" x14ac:dyDescent="0.2">
      <c r="A24" s="113">
        <v>39</v>
      </c>
      <c r="B24" s="115" t="s">
        <v>211</v>
      </c>
      <c r="C24" s="127" t="s">
        <v>277</v>
      </c>
      <c r="D24" s="118"/>
      <c r="E24" s="115" t="s">
        <v>220</v>
      </c>
      <c r="F24" s="119">
        <v>9</v>
      </c>
      <c r="G24" s="121"/>
      <c r="H24" s="140">
        <f t="shared" ref="H24" si="4">G24*F24</f>
        <v>0</v>
      </c>
    </row>
    <row r="25" spans="1:8" ht="22.5" customHeight="1" x14ac:dyDescent="0.2">
      <c r="A25" s="114"/>
      <c r="B25" s="116"/>
      <c r="C25" s="30">
        <v>9</v>
      </c>
      <c r="D25" s="29">
        <v>9</v>
      </c>
      <c r="E25" s="116"/>
      <c r="F25" s="120"/>
      <c r="G25" s="122"/>
      <c r="H25" s="141"/>
    </row>
    <row r="26" spans="1:8" ht="32.25" customHeight="1" x14ac:dyDescent="0.2">
      <c r="A26" s="113">
        <v>40</v>
      </c>
      <c r="B26" s="115" t="s">
        <v>211</v>
      </c>
      <c r="C26" s="117" t="s">
        <v>231</v>
      </c>
      <c r="D26" s="118"/>
      <c r="E26" s="115" t="s">
        <v>220</v>
      </c>
      <c r="F26" s="119">
        <v>98</v>
      </c>
      <c r="G26" s="121"/>
      <c r="H26" s="140">
        <f t="shared" ref="H26" si="5">G26*F26</f>
        <v>0</v>
      </c>
    </row>
    <row r="27" spans="1:8" ht="22.5" customHeight="1" x14ac:dyDescent="0.2">
      <c r="A27" s="114"/>
      <c r="B27" s="116"/>
      <c r="C27" s="31" t="s">
        <v>251</v>
      </c>
      <c r="D27" s="29">
        <v>98</v>
      </c>
      <c r="E27" s="116"/>
      <c r="F27" s="120"/>
      <c r="G27" s="122"/>
      <c r="H27" s="141"/>
    </row>
    <row r="28" spans="1:8" ht="24" customHeight="1" x14ac:dyDescent="0.2">
      <c r="A28" s="113">
        <v>41</v>
      </c>
      <c r="B28" s="115" t="s">
        <v>211</v>
      </c>
      <c r="C28" s="117" t="s">
        <v>233</v>
      </c>
      <c r="D28" s="118"/>
      <c r="E28" s="115" t="s">
        <v>220</v>
      </c>
      <c r="F28" s="119">
        <v>12</v>
      </c>
      <c r="G28" s="121"/>
      <c r="H28" s="140">
        <f t="shared" ref="H28" si="6">G28*F28</f>
        <v>0</v>
      </c>
    </row>
    <row r="29" spans="1:8" ht="32.1" customHeight="1" x14ac:dyDescent="0.2">
      <c r="A29" s="114"/>
      <c r="B29" s="116"/>
      <c r="C29" s="31" t="s">
        <v>250</v>
      </c>
      <c r="D29" s="29">
        <v>12</v>
      </c>
      <c r="E29" s="116"/>
      <c r="F29" s="120"/>
      <c r="G29" s="122"/>
      <c r="H29" s="141"/>
    </row>
    <row r="30" spans="1:8" ht="30.75" customHeight="1" x14ac:dyDescent="0.2">
      <c r="A30" s="113">
        <v>42</v>
      </c>
      <c r="B30" s="115" t="s">
        <v>211</v>
      </c>
      <c r="C30" s="117" t="s">
        <v>234</v>
      </c>
      <c r="D30" s="118"/>
      <c r="E30" s="115" t="s">
        <v>220</v>
      </c>
      <c r="F30" s="119">
        <v>14</v>
      </c>
      <c r="G30" s="121"/>
      <c r="H30" s="140">
        <f t="shared" ref="H30" si="7">G30*F30</f>
        <v>0</v>
      </c>
    </row>
    <row r="31" spans="1:8" ht="15" customHeight="1" x14ac:dyDescent="0.2">
      <c r="A31" s="114"/>
      <c r="B31" s="116"/>
      <c r="C31" s="31" t="s">
        <v>235</v>
      </c>
      <c r="D31" s="29">
        <v>14</v>
      </c>
      <c r="E31" s="116"/>
      <c r="F31" s="120"/>
      <c r="G31" s="122"/>
      <c r="H31" s="141"/>
    </row>
    <row r="32" spans="1:8" ht="24" customHeight="1" x14ac:dyDescent="0.2">
      <c r="A32" s="113">
        <v>43</v>
      </c>
      <c r="B32" s="115" t="s">
        <v>211</v>
      </c>
      <c r="C32" s="117" t="s">
        <v>236</v>
      </c>
      <c r="D32" s="118"/>
      <c r="E32" s="115" t="s">
        <v>220</v>
      </c>
      <c r="F32" s="119">
        <v>6</v>
      </c>
      <c r="G32" s="121"/>
      <c r="H32" s="138">
        <f>F32*G32</f>
        <v>0</v>
      </c>
    </row>
    <row r="33" spans="1:8" ht="22.5" customHeight="1" x14ac:dyDescent="0.2">
      <c r="A33" s="114"/>
      <c r="B33" s="116"/>
      <c r="C33" s="31" t="s">
        <v>237</v>
      </c>
      <c r="D33" s="29">
        <v>6</v>
      </c>
      <c r="E33" s="116"/>
      <c r="F33" s="120"/>
      <c r="G33" s="122"/>
      <c r="H33" s="139"/>
    </row>
    <row r="34" spans="1:8" ht="48" customHeight="1" x14ac:dyDescent="0.2">
      <c r="A34" s="26">
        <v>44</v>
      </c>
      <c r="B34" s="25" t="s">
        <v>211</v>
      </c>
      <c r="C34" s="117" t="s">
        <v>238</v>
      </c>
      <c r="D34" s="118"/>
      <c r="E34" s="25" t="s">
        <v>214</v>
      </c>
      <c r="F34" s="27">
        <v>2</v>
      </c>
      <c r="G34" s="27"/>
      <c r="H34" s="58">
        <f>F34*G34</f>
        <v>0</v>
      </c>
    </row>
    <row r="35" spans="1:8" ht="28.5" customHeight="1" x14ac:dyDescent="0.2">
      <c r="A35" s="26">
        <v>45</v>
      </c>
      <c r="B35" s="25" t="s">
        <v>211</v>
      </c>
      <c r="C35" s="117" t="s">
        <v>239</v>
      </c>
      <c r="D35" s="118"/>
      <c r="E35" s="25" t="s">
        <v>240</v>
      </c>
      <c r="F35" s="27">
        <v>1</v>
      </c>
      <c r="G35" s="27"/>
      <c r="H35" s="58">
        <f>F35*G35</f>
        <v>0</v>
      </c>
    </row>
    <row r="36" spans="1:8" ht="28.5" customHeight="1" x14ac:dyDescent="0.2">
      <c r="A36" s="113">
        <v>46</v>
      </c>
      <c r="B36" s="115" t="s">
        <v>211</v>
      </c>
      <c r="C36" s="117" t="s">
        <v>241</v>
      </c>
      <c r="D36" s="118"/>
      <c r="E36" s="115" t="s">
        <v>220</v>
      </c>
      <c r="F36" s="128">
        <v>106</v>
      </c>
      <c r="G36" s="125"/>
      <c r="H36" s="138">
        <f>F36*G36</f>
        <v>0</v>
      </c>
    </row>
    <row r="37" spans="1:8" ht="28.5" customHeight="1" x14ac:dyDescent="0.2">
      <c r="A37" s="114"/>
      <c r="B37" s="116"/>
      <c r="C37" s="30">
        <v>106</v>
      </c>
      <c r="D37" s="29">
        <v>106</v>
      </c>
      <c r="E37" s="116"/>
      <c r="F37" s="129"/>
      <c r="G37" s="126"/>
      <c r="H37" s="139"/>
    </row>
    <row r="38" spans="1:8" x14ac:dyDescent="0.2">
      <c r="A38" s="130" t="s">
        <v>249</v>
      </c>
      <c r="B38" s="131"/>
      <c r="C38" s="131"/>
      <c r="D38" s="131"/>
      <c r="E38" s="131"/>
      <c r="F38" s="131"/>
      <c r="G38" s="132"/>
      <c r="H38" s="58">
        <f>SUM(H16:H37)</f>
        <v>0</v>
      </c>
    </row>
    <row r="39" spans="1:8" x14ac:dyDescent="0.2">
      <c r="A39" s="130" t="s">
        <v>248</v>
      </c>
      <c r="B39" s="131"/>
      <c r="C39" s="131"/>
      <c r="D39" s="131"/>
      <c r="E39" s="131"/>
      <c r="F39" s="131"/>
      <c r="G39" s="132"/>
      <c r="H39" s="58">
        <f>H38+H14</f>
        <v>0</v>
      </c>
    </row>
  </sheetData>
  <mergeCells count="107">
    <mergeCell ref="A39:G39"/>
    <mergeCell ref="A3:A4"/>
    <mergeCell ref="B3:B4"/>
    <mergeCell ref="C3:D3"/>
    <mergeCell ref="E3:E4"/>
    <mergeCell ref="F3:F4"/>
    <mergeCell ref="G3:G4"/>
    <mergeCell ref="H3:H4"/>
    <mergeCell ref="C4:D4"/>
    <mergeCell ref="E36:E37"/>
    <mergeCell ref="F36:F37"/>
    <mergeCell ref="G36:G37"/>
    <mergeCell ref="H36:H37"/>
    <mergeCell ref="A38:G38"/>
    <mergeCell ref="C34:D34"/>
    <mergeCell ref="C35:D35"/>
    <mergeCell ref="A36:A37"/>
    <mergeCell ref="B36:B37"/>
    <mergeCell ref="C36:D36"/>
    <mergeCell ref="H26:H27"/>
    <mergeCell ref="H28:H29"/>
    <mergeCell ref="G30:G31"/>
    <mergeCell ref="H30:H31"/>
    <mergeCell ref="A32:A33"/>
    <mergeCell ref="B32:B33"/>
    <mergeCell ref="C32:D32"/>
    <mergeCell ref="E32:E33"/>
    <mergeCell ref="F32:F33"/>
    <mergeCell ref="G32:G33"/>
    <mergeCell ref="H32:H33"/>
    <mergeCell ref="A30:A31"/>
    <mergeCell ref="A28:A29"/>
    <mergeCell ref="B28:B29"/>
    <mergeCell ref="C28:D28"/>
    <mergeCell ref="E28:E29"/>
    <mergeCell ref="F28:F29"/>
    <mergeCell ref="G28:G29"/>
    <mergeCell ref="B30:B31"/>
    <mergeCell ref="C30:D30"/>
    <mergeCell ref="E30:E31"/>
    <mergeCell ref="F30:F31"/>
    <mergeCell ref="A26:A27"/>
    <mergeCell ref="B26:B27"/>
    <mergeCell ref="C26:D26"/>
    <mergeCell ref="E26:E27"/>
    <mergeCell ref="F26:F27"/>
    <mergeCell ref="G22:G23"/>
    <mergeCell ref="C22:D22"/>
    <mergeCell ref="E22:E23"/>
    <mergeCell ref="F22:F23"/>
    <mergeCell ref="G26:G27"/>
    <mergeCell ref="A24:A25"/>
    <mergeCell ref="B24:B25"/>
    <mergeCell ref="C24:D24"/>
    <mergeCell ref="E24:E25"/>
    <mergeCell ref="F24:F25"/>
    <mergeCell ref="G24:G25"/>
    <mergeCell ref="H24:H25"/>
    <mergeCell ref="A22:A23"/>
    <mergeCell ref="B22:B23"/>
    <mergeCell ref="A20:A21"/>
    <mergeCell ref="B20:B21"/>
    <mergeCell ref="C20:D20"/>
    <mergeCell ref="E20:E21"/>
    <mergeCell ref="F20:F21"/>
    <mergeCell ref="G20:G21"/>
    <mergeCell ref="H20:H21"/>
    <mergeCell ref="A18:A19"/>
    <mergeCell ref="H22:H23"/>
    <mergeCell ref="E16:E17"/>
    <mergeCell ref="F16:F17"/>
    <mergeCell ref="G16:G17"/>
    <mergeCell ref="H16:H17"/>
    <mergeCell ref="E11:E12"/>
    <mergeCell ref="F11:F12"/>
    <mergeCell ref="G11:G12"/>
    <mergeCell ref="H11:H12"/>
    <mergeCell ref="B18:B19"/>
    <mergeCell ref="C18:D18"/>
    <mergeCell ref="E18:E19"/>
    <mergeCell ref="F18:F19"/>
    <mergeCell ref="C13:D13"/>
    <mergeCell ref="A14:G14"/>
    <mergeCell ref="A15:I15"/>
    <mergeCell ref="A16:A17"/>
    <mergeCell ref="B16:B17"/>
    <mergeCell ref="C16:D16"/>
    <mergeCell ref="G18:G19"/>
    <mergeCell ref="H18:H19"/>
    <mergeCell ref="E5:E6"/>
    <mergeCell ref="A2:H2"/>
    <mergeCell ref="F5:F6"/>
    <mergeCell ref="G5:G6"/>
    <mergeCell ref="H5:H6"/>
    <mergeCell ref="C6:D6"/>
    <mergeCell ref="C7:D7"/>
    <mergeCell ref="C1:D1"/>
    <mergeCell ref="C12:D12"/>
    <mergeCell ref="C8:D8"/>
    <mergeCell ref="C9:D9"/>
    <mergeCell ref="C10:D10"/>
    <mergeCell ref="A11:A12"/>
    <mergeCell ref="B11:B12"/>
    <mergeCell ref="C11:D11"/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55"/>
  <sheetViews>
    <sheetView tabSelected="1" view="pageBreakPreview" topLeftCell="A251" zoomScale="130" zoomScaleNormal="100" zoomScaleSheetLayoutView="130" workbookViewId="0">
      <selection activeCell="E49" sqref="E49:E50"/>
    </sheetView>
  </sheetViews>
  <sheetFormatPr defaultRowHeight="12.75" x14ac:dyDescent="0.2"/>
  <cols>
    <col min="1" max="1" width="22.83203125" style="33" customWidth="1"/>
    <col min="2" max="2" width="22" style="33" customWidth="1"/>
    <col min="3" max="3" width="33" style="33" customWidth="1"/>
    <col min="4" max="4" width="18.83203125" style="33" customWidth="1"/>
    <col min="5" max="5" width="9.33203125" style="33"/>
    <col min="6" max="6" width="11" style="33" customWidth="1"/>
    <col min="7" max="8" width="15.1640625" style="52" customWidth="1"/>
    <col min="9" max="16384" width="9.33203125" style="33"/>
  </cols>
  <sheetData>
    <row r="1" spans="1:8" ht="33.75" customHeight="1" x14ac:dyDescent="0.2">
      <c r="A1" s="155" t="s">
        <v>278</v>
      </c>
      <c r="B1" s="94"/>
      <c r="C1" s="94"/>
      <c r="D1" s="94"/>
      <c r="E1" s="94"/>
      <c r="F1" s="94"/>
      <c r="G1" s="94"/>
      <c r="H1" s="94"/>
    </row>
    <row r="2" spans="1:8" ht="25.5" x14ac:dyDescent="0.2">
      <c r="A2" s="47" t="s">
        <v>187</v>
      </c>
      <c r="B2" s="47" t="s">
        <v>257</v>
      </c>
      <c r="C2" s="102" t="s">
        <v>203</v>
      </c>
      <c r="D2" s="102"/>
      <c r="E2" s="47" t="s">
        <v>202</v>
      </c>
      <c r="F2" s="47" t="s">
        <v>188</v>
      </c>
      <c r="G2" s="61" t="s">
        <v>189</v>
      </c>
      <c r="H2" s="61" t="s">
        <v>190</v>
      </c>
    </row>
    <row r="3" spans="1:8" ht="42" customHeight="1" x14ac:dyDescent="0.2">
      <c r="A3" s="94" t="s">
        <v>351</v>
      </c>
      <c r="B3" s="94"/>
      <c r="C3" s="94"/>
      <c r="D3" s="94"/>
      <c r="E3" s="94"/>
      <c r="F3" s="94"/>
      <c r="G3" s="94"/>
      <c r="H3" s="94"/>
    </row>
    <row r="4" spans="1:8" ht="27.75" customHeight="1" x14ac:dyDescent="0.2">
      <c r="A4" s="146">
        <v>1</v>
      </c>
      <c r="B4" s="95" t="s">
        <v>292</v>
      </c>
      <c r="C4" s="94" t="s">
        <v>352</v>
      </c>
      <c r="D4" s="94"/>
      <c r="E4" s="95" t="s">
        <v>199</v>
      </c>
      <c r="F4" s="148">
        <v>0.64</v>
      </c>
      <c r="G4" s="150"/>
      <c r="H4" s="149">
        <f>G4*F4</f>
        <v>0</v>
      </c>
    </row>
    <row r="5" spans="1:8" ht="15.75" customHeight="1" x14ac:dyDescent="0.2">
      <c r="A5" s="146"/>
      <c r="B5" s="95"/>
      <c r="C5" s="47" t="s">
        <v>288</v>
      </c>
      <c r="D5" s="62">
        <v>0.64</v>
      </c>
      <c r="E5" s="95"/>
      <c r="F5" s="148"/>
      <c r="G5" s="151"/>
      <c r="H5" s="149"/>
    </row>
    <row r="6" spans="1:8" ht="30" customHeight="1" x14ac:dyDescent="0.2">
      <c r="A6" s="146">
        <v>2</v>
      </c>
      <c r="B6" s="95" t="s">
        <v>292</v>
      </c>
      <c r="C6" s="94" t="s">
        <v>353</v>
      </c>
      <c r="D6" s="94"/>
      <c r="E6" s="95" t="s">
        <v>199</v>
      </c>
      <c r="F6" s="148">
        <v>0.48</v>
      </c>
      <c r="G6" s="150"/>
      <c r="H6" s="149">
        <f t="shared" ref="H6" si="0">G6*F6</f>
        <v>0</v>
      </c>
    </row>
    <row r="7" spans="1:8" ht="18.75" customHeight="1" x14ac:dyDescent="0.2">
      <c r="A7" s="146"/>
      <c r="B7" s="95"/>
      <c r="C7" s="47" t="s">
        <v>293</v>
      </c>
      <c r="D7" s="62">
        <v>0.48</v>
      </c>
      <c r="E7" s="95"/>
      <c r="F7" s="148"/>
      <c r="G7" s="151"/>
      <c r="H7" s="149"/>
    </row>
    <row r="8" spans="1:8" ht="26.25" customHeight="1" x14ac:dyDescent="0.2">
      <c r="A8" s="146">
        <v>3</v>
      </c>
      <c r="B8" s="95" t="s">
        <v>292</v>
      </c>
      <c r="C8" s="94" t="s">
        <v>354</v>
      </c>
      <c r="D8" s="94"/>
      <c r="E8" s="95" t="s">
        <v>198</v>
      </c>
      <c r="F8" s="148">
        <v>4</v>
      </c>
      <c r="G8" s="152"/>
      <c r="H8" s="149">
        <f t="shared" ref="H8" si="1">G8*F8</f>
        <v>0</v>
      </c>
    </row>
    <row r="9" spans="1:8" ht="13.5" customHeight="1" x14ac:dyDescent="0.2">
      <c r="A9" s="146"/>
      <c r="B9" s="95"/>
      <c r="C9" s="47" t="s">
        <v>294</v>
      </c>
      <c r="D9" s="62">
        <v>4</v>
      </c>
      <c r="E9" s="95"/>
      <c r="F9" s="148"/>
      <c r="G9" s="153"/>
      <c r="H9" s="149"/>
    </row>
    <row r="10" spans="1:8" ht="43.5" customHeight="1" x14ac:dyDescent="0.2">
      <c r="A10" s="63">
        <v>4</v>
      </c>
      <c r="B10" s="47" t="s">
        <v>292</v>
      </c>
      <c r="C10" s="95" t="s">
        <v>279</v>
      </c>
      <c r="D10" s="94"/>
      <c r="E10" s="47" t="s">
        <v>295</v>
      </c>
      <c r="F10" s="62">
        <v>1</v>
      </c>
      <c r="G10" s="64"/>
      <c r="H10" s="64">
        <f>G10*F10</f>
        <v>0</v>
      </c>
    </row>
    <row r="11" spans="1:8" ht="42" customHeight="1" x14ac:dyDescent="0.2">
      <c r="A11" s="63">
        <v>5</v>
      </c>
      <c r="B11" s="47" t="s">
        <v>292</v>
      </c>
      <c r="C11" s="95" t="s">
        <v>280</v>
      </c>
      <c r="D11" s="94"/>
      <c r="E11" s="47" t="s">
        <v>295</v>
      </c>
      <c r="F11" s="62">
        <v>1</v>
      </c>
      <c r="G11" s="64"/>
      <c r="H11" s="64">
        <f t="shared" ref="H11:H15" si="2">G11*F11</f>
        <v>0</v>
      </c>
    </row>
    <row r="12" spans="1:8" ht="36" customHeight="1" x14ac:dyDescent="0.2">
      <c r="A12" s="63">
        <v>6</v>
      </c>
      <c r="B12" s="47" t="s">
        <v>292</v>
      </c>
      <c r="C12" s="94" t="s">
        <v>355</v>
      </c>
      <c r="D12" s="94"/>
      <c r="E12" s="47" t="s">
        <v>198</v>
      </c>
      <c r="F12" s="62">
        <v>7</v>
      </c>
      <c r="G12" s="64"/>
      <c r="H12" s="64">
        <f t="shared" si="2"/>
        <v>0</v>
      </c>
    </row>
    <row r="13" spans="1:8" ht="45" customHeight="1" x14ac:dyDescent="0.2">
      <c r="A13" s="63">
        <v>7</v>
      </c>
      <c r="B13" s="47" t="s">
        <v>292</v>
      </c>
      <c r="C13" s="94" t="s">
        <v>356</v>
      </c>
      <c r="D13" s="94"/>
      <c r="E13" s="47" t="s">
        <v>198</v>
      </c>
      <c r="F13" s="62">
        <v>3</v>
      </c>
      <c r="G13" s="64"/>
      <c r="H13" s="64">
        <f t="shared" si="2"/>
        <v>0</v>
      </c>
    </row>
    <row r="14" spans="1:8" ht="36" customHeight="1" x14ac:dyDescent="0.2">
      <c r="A14" s="63">
        <v>8</v>
      </c>
      <c r="B14" s="47" t="s">
        <v>292</v>
      </c>
      <c r="C14" s="94" t="s">
        <v>357</v>
      </c>
      <c r="D14" s="94"/>
      <c r="E14" s="47" t="s">
        <v>198</v>
      </c>
      <c r="F14" s="62">
        <v>2</v>
      </c>
      <c r="G14" s="64"/>
      <c r="H14" s="64">
        <f t="shared" si="2"/>
        <v>0</v>
      </c>
    </row>
    <row r="15" spans="1:8" ht="36" customHeight="1" x14ac:dyDescent="0.2">
      <c r="A15" s="63">
        <v>9</v>
      </c>
      <c r="B15" s="47" t="s">
        <v>292</v>
      </c>
      <c r="C15" s="94" t="s">
        <v>358</v>
      </c>
      <c r="D15" s="94"/>
      <c r="E15" s="47" t="s">
        <v>198</v>
      </c>
      <c r="F15" s="62">
        <v>4</v>
      </c>
      <c r="G15" s="64"/>
      <c r="H15" s="64">
        <f t="shared" si="2"/>
        <v>0</v>
      </c>
    </row>
    <row r="16" spans="1:8" ht="27" customHeight="1" x14ac:dyDescent="0.2">
      <c r="A16" s="146">
        <v>10</v>
      </c>
      <c r="B16" s="95" t="s">
        <v>292</v>
      </c>
      <c r="C16" s="94" t="s">
        <v>359</v>
      </c>
      <c r="D16" s="94"/>
      <c r="E16" s="95" t="s">
        <v>194</v>
      </c>
      <c r="F16" s="148">
        <v>4</v>
      </c>
      <c r="G16" s="150"/>
      <c r="H16" s="101">
        <f>F16*G16</f>
        <v>0</v>
      </c>
    </row>
    <row r="17" spans="1:8" ht="13.5" customHeight="1" x14ac:dyDescent="0.2">
      <c r="A17" s="146"/>
      <c r="B17" s="95"/>
      <c r="C17" s="47" t="s">
        <v>294</v>
      </c>
      <c r="D17" s="62">
        <v>4</v>
      </c>
      <c r="E17" s="95"/>
      <c r="F17" s="148"/>
      <c r="G17" s="151"/>
      <c r="H17" s="101"/>
    </row>
    <row r="18" spans="1:8" ht="40.5" customHeight="1" x14ac:dyDescent="0.2">
      <c r="A18" s="63">
        <v>11</v>
      </c>
      <c r="B18" s="47" t="s">
        <v>292</v>
      </c>
      <c r="C18" s="95" t="s">
        <v>281</v>
      </c>
      <c r="D18" s="94"/>
      <c r="E18" s="47" t="s">
        <v>194</v>
      </c>
      <c r="F18" s="62">
        <v>2</v>
      </c>
      <c r="G18" s="64"/>
      <c r="H18" s="64">
        <f>G18*F18</f>
        <v>0</v>
      </c>
    </row>
    <row r="19" spans="1:8" ht="25.5" customHeight="1" x14ac:dyDescent="0.2">
      <c r="A19" s="63">
        <v>12</v>
      </c>
      <c r="B19" s="47" t="s">
        <v>292</v>
      </c>
      <c r="C19" s="95" t="s">
        <v>282</v>
      </c>
      <c r="D19" s="94"/>
      <c r="E19" s="47" t="s">
        <v>200</v>
      </c>
      <c r="F19" s="62">
        <v>2</v>
      </c>
      <c r="G19" s="64"/>
      <c r="H19" s="64">
        <f>G19*F19</f>
        <v>0</v>
      </c>
    </row>
    <row r="20" spans="1:8" ht="27" customHeight="1" x14ac:dyDescent="0.2">
      <c r="A20" s="63">
        <v>13</v>
      </c>
      <c r="B20" s="47" t="s">
        <v>292</v>
      </c>
      <c r="C20" s="94" t="s">
        <v>274</v>
      </c>
      <c r="D20" s="94"/>
      <c r="E20" s="47" t="s">
        <v>194</v>
      </c>
      <c r="F20" s="62">
        <v>1</v>
      </c>
      <c r="G20" s="64"/>
      <c r="H20" s="64">
        <f>G20*F20</f>
        <v>0</v>
      </c>
    </row>
    <row r="21" spans="1:8" ht="15" customHeight="1" x14ac:dyDescent="0.2">
      <c r="A21" s="95" t="s">
        <v>296</v>
      </c>
      <c r="B21" s="95"/>
      <c r="C21" s="95"/>
      <c r="D21" s="95"/>
      <c r="E21" s="95"/>
      <c r="F21" s="95"/>
      <c r="G21" s="95"/>
      <c r="H21" s="64">
        <f>SUM(H4:H20)</f>
        <v>0</v>
      </c>
    </row>
    <row r="22" spans="1:8" ht="22.5" customHeight="1" x14ac:dyDescent="0.2">
      <c r="A22" s="95" t="s">
        <v>297</v>
      </c>
      <c r="B22" s="95"/>
      <c r="C22" s="95"/>
      <c r="D22" s="95"/>
      <c r="E22" s="95"/>
      <c r="F22" s="95"/>
      <c r="G22" s="95"/>
      <c r="H22" s="95"/>
    </row>
    <row r="23" spans="1:8" ht="33.75" customHeight="1" x14ac:dyDescent="0.2">
      <c r="A23" s="146">
        <v>14</v>
      </c>
      <c r="B23" s="95" t="s">
        <v>292</v>
      </c>
      <c r="C23" s="94" t="s">
        <v>352</v>
      </c>
      <c r="D23" s="94"/>
      <c r="E23" s="95" t="s">
        <v>199</v>
      </c>
      <c r="F23" s="73">
        <v>105.28</v>
      </c>
      <c r="G23" s="71"/>
      <c r="H23" s="71">
        <f>F23*G23</f>
        <v>0</v>
      </c>
    </row>
    <row r="24" spans="1:8" ht="57.75" customHeight="1" x14ac:dyDescent="0.2">
      <c r="A24" s="146"/>
      <c r="B24" s="95"/>
      <c r="C24" s="94" t="s">
        <v>360</v>
      </c>
      <c r="D24" s="94"/>
      <c r="E24" s="95"/>
      <c r="F24" s="74"/>
      <c r="G24" s="72"/>
      <c r="H24" s="72"/>
    </row>
    <row r="25" spans="1:8" ht="33.75" customHeight="1" x14ac:dyDescent="0.2">
      <c r="A25" s="146">
        <v>15</v>
      </c>
      <c r="B25" s="95" t="s">
        <v>292</v>
      </c>
      <c r="C25" s="94" t="s">
        <v>353</v>
      </c>
      <c r="D25" s="94"/>
      <c r="E25" s="95" t="s">
        <v>199</v>
      </c>
      <c r="F25" s="73">
        <v>75.2</v>
      </c>
      <c r="G25" s="71"/>
      <c r="H25" s="71">
        <f t="shared" ref="H25" si="3">F25*G25</f>
        <v>0</v>
      </c>
    </row>
    <row r="26" spans="1:8" ht="56.25" customHeight="1" x14ac:dyDescent="0.2">
      <c r="A26" s="146"/>
      <c r="B26" s="95"/>
      <c r="C26" s="94" t="s">
        <v>361</v>
      </c>
      <c r="D26" s="94"/>
      <c r="E26" s="95"/>
      <c r="F26" s="74"/>
      <c r="G26" s="72"/>
      <c r="H26" s="72"/>
    </row>
    <row r="27" spans="1:8" x14ac:dyDescent="0.2">
      <c r="A27" s="146">
        <v>16</v>
      </c>
      <c r="B27" s="95" t="s">
        <v>292</v>
      </c>
      <c r="C27" s="94" t="s">
        <v>354</v>
      </c>
      <c r="D27" s="94"/>
      <c r="E27" s="95" t="s">
        <v>198</v>
      </c>
      <c r="F27" s="154">
        <v>752</v>
      </c>
      <c r="G27" s="147"/>
      <c r="H27" s="71">
        <f t="shared" ref="H27" si="4">F27*G27</f>
        <v>0</v>
      </c>
    </row>
    <row r="28" spans="1:8" ht="25.5" x14ac:dyDescent="0.2">
      <c r="A28" s="146"/>
      <c r="B28" s="95"/>
      <c r="C28" s="47" t="s">
        <v>298</v>
      </c>
      <c r="D28" s="66">
        <v>752</v>
      </c>
      <c r="E28" s="95"/>
      <c r="F28" s="154"/>
      <c r="G28" s="147"/>
      <c r="H28" s="72"/>
    </row>
    <row r="29" spans="1:8" ht="30.75" customHeight="1" x14ac:dyDescent="0.2">
      <c r="A29" s="146">
        <v>17</v>
      </c>
      <c r="B29" s="95" t="s">
        <v>292</v>
      </c>
      <c r="C29" s="95" t="s">
        <v>276</v>
      </c>
      <c r="D29" s="94"/>
      <c r="E29" s="95" t="s">
        <v>198</v>
      </c>
      <c r="F29" s="148">
        <v>48</v>
      </c>
      <c r="G29" s="149"/>
      <c r="H29" s="71">
        <f t="shared" ref="H29" si="5">F29*G29</f>
        <v>0</v>
      </c>
    </row>
    <row r="30" spans="1:8" ht="17.25" customHeight="1" x14ac:dyDescent="0.2">
      <c r="A30" s="146"/>
      <c r="B30" s="95"/>
      <c r="C30" s="47" t="s">
        <v>299</v>
      </c>
      <c r="D30" s="62">
        <v>48</v>
      </c>
      <c r="E30" s="95"/>
      <c r="F30" s="148"/>
      <c r="G30" s="149"/>
      <c r="H30" s="72"/>
    </row>
    <row r="31" spans="1:8" ht="24" customHeight="1" x14ac:dyDescent="0.2">
      <c r="A31" s="146">
        <v>18</v>
      </c>
      <c r="B31" s="95" t="s">
        <v>292</v>
      </c>
      <c r="C31" s="94" t="s">
        <v>362</v>
      </c>
      <c r="D31" s="94"/>
      <c r="E31" s="95" t="s">
        <v>198</v>
      </c>
      <c r="F31" s="154">
        <v>328</v>
      </c>
      <c r="G31" s="149"/>
      <c r="H31" s="71">
        <f t="shared" ref="H31" si="6">F31*G31</f>
        <v>0</v>
      </c>
    </row>
    <row r="32" spans="1:8" ht="37.5" customHeight="1" x14ac:dyDescent="0.2">
      <c r="A32" s="146"/>
      <c r="B32" s="95"/>
      <c r="C32" s="67" t="s">
        <v>363</v>
      </c>
      <c r="D32" s="66">
        <v>328</v>
      </c>
      <c r="E32" s="95"/>
      <c r="F32" s="154"/>
      <c r="G32" s="149"/>
      <c r="H32" s="72"/>
    </row>
    <row r="33" spans="1:8" ht="24" customHeight="1" x14ac:dyDescent="0.2">
      <c r="A33" s="146">
        <v>19</v>
      </c>
      <c r="B33" s="95" t="s">
        <v>292</v>
      </c>
      <c r="C33" s="94" t="s">
        <v>364</v>
      </c>
      <c r="D33" s="94"/>
      <c r="E33" s="95" t="s">
        <v>198</v>
      </c>
      <c r="F33" s="148">
        <v>48</v>
      </c>
      <c r="G33" s="149"/>
      <c r="H33" s="71">
        <f>F33*G33</f>
        <v>0</v>
      </c>
    </row>
    <row r="34" spans="1:8" x14ac:dyDescent="0.2">
      <c r="A34" s="146"/>
      <c r="B34" s="95"/>
      <c r="C34" s="47" t="s">
        <v>299</v>
      </c>
      <c r="D34" s="62">
        <v>48</v>
      </c>
      <c r="E34" s="95"/>
      <c r="F34" s="148"/>
      <c r="G34" s="149"/>
      <c r="H34" s="72"/>
    </row>
    <row r="35" spans="1:8" ht="24.75" customHeight="1" x14ac:dyDescent="0.2">
      <c r="A35" s="146">
        <v>20</v>
      </c>
      <c r="B35" s="95" t="s">
        <v>292</v>
      </c>
      <c r="C35" s="94" t="s">
        <v>365</v>
      </c>
      <c r="D35" s="94"/>
      <c r="E35" s="95" t="s">
        <v>198</v>
      </c>
      <c r="F35" s="148">
        <v>85</v>
      </c>
      <c r="G35" s="149"/>
      <c r="H35" s="71">
        <f t="shared" ref="H35" si="7">F35*G35</f>
        <v>0</v>
      </c>
    </row>
    <row r="36" spans="1:8" ht="16.5" customHeight="1" x14ac:dyDescent="0.2">
      <c r="A36" s="146"/>
      <c r="B36" s="95"/>
      <c r="C36" s="47" t="s">
        <v>300</v>
      </c>
      <c r="D36" s="62">
        <v>85</v>
      </c>
      <c r="E36" s="95"/>
      <c r="F36" s="148"/>
      <c r="G36" s="149"/>
      <c r="H36" s="72"/>
    </row>
    <row r="37" spans="1:8" ht="24.75" customHeight="1" x14ac:dyDescent="0.2">
      <c r="A37" s="146">
        <v>21</v>
      </c>
      <c r="B37" s="95" t="s">
        <v>292</v>
      </c>
      <c r="C37" s="94" t="s">
        <v>366</v>
      </c>
      <c r="D37" s="94"/>
      <c r="E37" s="95" t="s">
        <v>194</v>
      </c>
      <c r="F37" s="148">
        <v>34</v>
      </c>
      <c r="G37" s="149"/>
      <c r="H37" s="71">
        <f t="shared" ref="H37" si="8">F37*G37</f>
        <v>0</v>
      </c>
    </row>
    <row r="38" spans="1:8" x14ac:dyDescent="0.2">
      <c r="A38" s="146"/>
      <c r="B38" s="95"/>
      <c r="C38" s="47" t="s">
        <v>301</v>
      </c>
      <c r="D38" s="62">
        <v>34</v>
      </c>
      <c r="E38" s="95"/>
      <c r="F38" s="148"/>
      <c r="G38" s="149"/>
      <c r="H38" s="72"/>
    </row>
    <row r="39" spans="1:8" ht="27" customHeight="1" x14ac:dyDescent="0.2">
      <c r="A39" s="146">
        <v>22</v>
      </c>
      <c r="B39" s="95" t="s">
        <v>292</v>
      </c>
      <c r="C39" s="94" t="s">
        <v>273</v>
      </c>
      <c r="D39" s="94"/>
      <c r="E39" s="95" t="s">
        <v>198</v>
      </c>
      <c r="F39" s="154">
        <v>411</v>
      </c>
      <c r="G39" s="149"/>
      <c r="H39" s="71">
        <f t="shared" ref="H39" si="9">F39*G39</f>
        <v>0</v>
      </c>
    </row>
    <row r="40" spans="1:8" ht="38.25" x14ac:dyDescent="0.2">
      <c r="A40" s="146"/>
      <c r="B40" s="95"/>
      <c r="C40" s="67" t="s">
        <v>367</v>
      </c>
      <c r="D40" s="66">
        <v>411</v>
      </c>
      <c r="E40" s="95"/>
      <c r="F40" s="154"/>
      <c r="G40" s="149"/>
      <c r="H40" s="72"/>
    </row>
    <row r="41" spans="1:8" ht="24.75" customHeight="1" x14ac:dyDescent="0.2">
      <c r="A41" s="146">
        <v>23</v>
      </c>
      <c r="B41" s="95" t="s">
        <v>292</v>
      </c>
      <c r="C41" s="95" t="s">
        <v>282</v>
      </c>
      <c r="D41" s="94"/>
      <c r="E41" s="95" t="s">
        <v>200</v>
      </c>
      <c r="F41" s="148">
        <v>17</v>
      </c>
      <c r="G41" s="149"/>
      <c r="H41" s="71">
        <f>F41*G41</f>
        <v>0</v>
      </c>
    </row>
    <row r="42" spans="1:8" x14ac:dyDescent="0.2">
      <c r="A42" s="146"/>
      <c r="B42" s="95"/>
      <c r="C42" s="47" t="s">
        <v>302</v>
      </c>
      <c r="D42" s="62">
        <v>17</v>
      </c>
      <c r="E42" s="95"/>
      <c r="F42" s="148"/>
      <c r="G42" s="149"/>
      <c r="H42" s="72"/>
    </row>
    <row r="43" spans="1:8" ht="25.5" customHeight="1" x14ac:dyDescent="0.2">
      <c r="A43" s="146">
        <v>24</v>
      </c>
      <c r="B43" s="95" t="s">
        <v>292</v>
      </c>
      <c r="C43" s="94" t="s">
        <v>368</v>
      </c>
      <c r="D43" s="94"/>
      <c r="E43" s="95" t="s">
        <v>198</v>
      </c>
      <c r="F43" s="154">
        <v>376</v>
      </c>
      <c r="G43" s="147"/>
      <c r="H43" s="71">
        <f t="shared" ref="H43" si="10">F43*G43</f>
        <v>0</v>
      </c>
    </row>
    <row r="44" spans="1:8" ht="38.25" x14ac:dyDescent="0.2">
      <c r="A44" s="146"/>
      <c r="B44" s="95"/>
      <c r="C44" s="67" t="s">
        <v>369</v>
      </c>
      <c r="D44" s="66">
        <v>376</v>
      </c>
      <c r="E44" s="95"/>
      <c r="F44" s="154"/>
      <c r="G44" s="147"/>
      <c r="H44" s="72"/>
    </row>
    <row r="45" spans="1:8" x14ac:dyDescent="0.2">
      <c r="A45" s="95" t="s">
        <v>303</v>
      </c>
      <c r="B45" s="95"/>
      <c r="C45" s="95"/>
      <c r="D45" s="95"/>
      <c r="E45" s="95"/>
      <c r="F45" s="95"/>
      <c r="G45" s="95"/>
      <c r="H45" s="65">
        <f>SUM(H23:H43)</f>
        <v>0</v>
      </c>
    </row>
    <row r="46" spans="1:8" x14ac:dyDescent="0.2">
      <c r="A46" s="60" t="s">
        <v>283</v>
      </c>
      <c r="B46" s="60"/>
      <c r="C46" s="60"/>
      <c r="D46" s="60"/>
      <c r="E46" s="60"/>
      <c r="F46" s="60"/>
      <c r="G46" s="59"/>
      <c r="H46" s="59"/>
    </row>
    <row r="47" spans="1:8" ht="64.5" customHeight="1" x14ac:dyDescent="0.2">
      <c r="A47" s="146">
        <v>25</v>
      </c>
      <c r="B47" s="95" t="s">
        <v>292</v>
      </c>
      <c r="C47" s="95" t="s">
        <v>290</v>
      </c>
      <c r="D47" s="94"/>
      <c r="E47" s="95" t="s">
        <v>194</v>
      </c>
      <c r="F47" s="148">
        <v>17</v>
      </c>
      <c r="G47" s="101"/>
      <c r="H47" s="142">
        <f>G47*F47</f>
        <v>0</v>
      </c>
    </row>
    <row r="48" spans="1:8" x14ac:dyDescent="0.2">
      <c r="A48" s="146"/>
      <c r="B48" s="95"/>
      <c r="C48" s="47" t="s">
        <v>304</v>
      </c>
      <c r="D48" s="62">
        <v>17</v>
      </c>
      <c r="E48" s="95"/>
      <c r="F48" s="148"/>
      <c r="G48" s="101"/>
      <c r="H48" s="142"/>
    </row>
    <row r="49" spans="1:8" ht="91.5" customHeight="1" x14ac:dyDescent="0.2">
      <c r="A49" s="146">
        <v>26</v>
      </c>
      <c r="B49" s="95" t="s">
        <v>292</v>
      </c>
      <c r="C49" s="95" t="s">
        <v>397</v>
      </c>
      <c r="D49" s="94"/>
      <c r="E49" s="95" t="s">
        <v>194</v>
      </c>
      <c r="F49" s="148">
        <v>17</v>
      </c>
      <c r="G49" s="142"/>
      <c r="H49" s="142">
        <f t="shared" ref="H49" si="11">G49*F49</f>
        <v>0</v>
      </c>
    </row>
    <row r="50" spans="1:8" x14ac:dyDescent="0.2">
      <c r="A50" s="146"/>
      <c r="B50" s="95"/>
      <c r="C50" s="47" t="s">
        <v>304</v>
      </c>
      <c r="D50" s="62">
        <v>17</v>
      </c>
      <c r="E50" s="95"/>
      <c r="F50" s="148"/>
      <c r="G50" s="142"/>
      <c r="H50" s="142"/>
    </row>
    <row r="51" spans="1:8" ht="62.25" customHeight="1" x14ac:dyDescent="0.2">
      <c r="A51" s="146">
        <v>27</v>
      </c>
      <c r="B51" s="95" t="s">
        <v>292</v>
      </c>
      <c r="C51" s="94" t="s">
        <v>370</v>
      </c>
      <c r="D51" s="94"/>
      <c r="E51" s="95" t="s">
        <v>194</v>
      </c>
      <c r="F51" s="148">
        <v>17</v>
      </c>
      <c r="G51" s="101"/>
      <c r="H51" s="142">
        <f t="shared" ref="H51" si="12">G51*F51</f>
        <v>0</v>
      </c>
    </row>
    <row r="52" spans="1:8" x14ac:dyDescent="0.2">
      <c r="A52" s="146"/>
      <c r="B52" s="95"/>
      <c r="C52" s="47" t="s">
        <v>304</v>
      </c>
      <c r="D52" s="62">
        <v>17</v>
      </c>
      <c r="E52" s="95"/>
      <c r="F52" s="148"/>
      <c r="G52" s="101"/>
      <c r="H52" s="142"/>
    </row>
    <row r="53" spans="1:8" ht="69.75" customHeight="1" x14ac:dyDescent="0.2">
      <c r="A53" s="146">
        <v>28</v>
      </c>
      <c r="B53" s="95" t="s">
        <v>292</v>
      </c>
      <c r="C53" s="95" t="s">
        <v>390</v>
      </c>
      <c r="D53" s="94"/>
      <c r="E53" s="95" t="s">
        <v>194</v>
      </c>
      <c r="F53" s="148">
        <v>17</v>
      </c>
      <c r="G53" s="142"/>
      <c r="H53" s="142">
        <f t="shared" ref="H53" si="13">G53*F53</f>
        <v>0</v>
      </c>
    </row>
    <row r="54" spans="1:8" x14ac:dyDescent="0.2">
      <c r="A54" s="146"/>
      <c r="B54" s="95"/>
      <c r="C54" s="47" t="s">
        <v>304</v>
      </c>
      <c r="D54" s="62">
        <v>17</v>
      </c>
      <c r="E54" s="95"/>
      <c r="F54" s="148"/>
      <c r="G54" s="142"/>
      <c r="H54" s="142"/>
    </row>
    <row r="55" spans="1:8" ht="42" customHeight="1" x14ac:dyDescent="0.2">
      <c r="A55" s="146">
        <v>29</v>
      </c>
      <c r="B55" s="95" t="s">
        <v>292</v>
      </c>
      <c r="C55" s="94" t="s">
        <v>371</v>
      </c>
      <c r="D55" s="94"/>
      <c r="E55" s="95" t="s">
        <v>295</v>
      </c>
      <c r="F55" s="148">
        <v>17</v>
      </c>
      <c r="G55" s="101"/>
      <c r="H55" s="142">
        <f t="shared" ref="H55" si="14">G55*F55</f>
        <v>0</v>
      </c>
    </row>
    <row r="56" spans="1:8" x14ac:dyDescent="0.2">
      <c r="A56" s="146"/>
      <c r="B56" s="95"/>
      <c r="C56" s="47" t="s">
        <v>304</v>
      </c>
      <c r="D56" s="62">
        <v>17</v>
      </c>
      <c r="E56" s="95"/>
      <c r="F56" s="148"/>
      <c r="G56" s="101"/>
      <c r="H56" s="142"/>
    </row>
    <row r="57" spans="1:8" ht="45" customHeight="1" x14ac:dyDescent="0.2">
      <c r="A57" s="146">
        <v>30</v>
      </c>
      <c r="B57" s="95" t="s">
        <v>292</v>
      </c>
      <c r="C57" s="94" t="s">
        <v>372</v>
      </c>
      <c r="D57" s="94"/>
      <c r="E57" s="95" t="s">
        <v>194</v>
      </c>
      <c r="F57" s="73">
        <v>17</v>
      </c>
      <c r="G57" s="71"/>
      <c r="H57" s="142">
        <f t="shared" ref="H57" si="15">G57*F57</f>
        <v>0</v>
      </c>
    </row>
    <row r="58" spans="1:8" ht="30.75" customHeight="1" x14ac:dyDescent="0.2">
      <c r="A58" s="146"/>
      <c r="B58" s="95"/>
      <c r="C58" s="95" t="s">
        <v>305</v>
      </c>
      <c r="D58" s="95"/>
      <c r="E58" s="95"/>
      <c r="F58" s="74"/>
      <c r="G58" s="72"/>
      <c r="H58" s="142"/>
    </row>
    <row r="59" spans="1:8" ht="56.25" customHeight="1" x14ac:dyDescent="0.2">
      <c r="A59" s="146">
        <v>31</v>
      </c>
      <c r="B59" s="95" t="s">
        <v>292</v>
      </c>
      <c r="C59" s="94" t="s">
        <v>373</v>
      </c>
      <c r="D59" s="94"/>
      <c r="E59" s="95" t="s">
        <v>306</v>
      </c>
      <c r="F59" s="73">
        <v>17</v>
      </c>
      <c r="G59" s="71"/>
      <c r="H59" s="142">
        <f>G59*F59</f>
        <v>0</v>
      </c>
    </row>
    <row r="60" spans="1:8" ht="22.5" customHeight="1" x14ac:dyDescent="0.2">
      <c r="A60" s="146"/>
      <c r="B60" s="95"/>
      <c r="C60" s="95" t="s">
        <v>305</v>
      </c>
      <c r="D60" s="95"/>
      <c r="E60" s="95"/>
      <c r="F60" s="74"/>
      <c r="G60" s="72"/>
      <c r="H60" s="142"/>
    </row>
    <row r="61" spans="1:8" ht="33.75" customHeight="1" x14ac:dyDescent="0.2">
      <c r="A61" s="63">
        <v>32</v>
      </c>
      <c r="B61" s="47" t="s">
        <v>292</v>
      </c>
      <c r="C61" s="94" t="s">
        <v>374</v>
      </c>
      <c r="D61" s="94"/>
      <c r="E61" s="47" t="s">
        <v>194</v>
      </c>
      <c r="F61" s="62">
        <v>1</v>
      </c>
      <c r="G61" s="64"/>
      <c r="H61" s="64">
        <f>G61*F61</f>
        <v>0</v>
      </c>
    </row>
    <row r="62" spans="1:8" ht="33.75" customHeight="1" x14ac:dyDescent="0.2">
      <c r="A62" s="63">
        <v>33</v>
      </c>
      <c r="B62" s="47" t="s">
        <v>292</v>
      </c>
      <c r="C62" s="95" t="s">
        <v>284</v>
      </c>
      <c r="D62" s="94"/>
      <c r="E62" s="47" t="s">
        <v>194</v>
      </c>
      <c r="F62" s="62">
        <v>16</v>
      </c>
      <c r="G62" s="64"/>
      <c r="H62" s="64">
        <f t="shared" ref="H62:H64" si="16">G62*F62</f>
        <v>0</v>
      </c>
    </row>
    <row r="63" spans="1:8" ht="33.75" customHeight="1" x14ac:dyDescent="0.2">
      <c r="A63" s="63">
        <v>34</v>
      </c>
      <c r="B63" s="47" t="s">
        <v>292</v>
      </c>
      <c r="C63" s="94" t="s">
        <v>274</v>
      </c>
      <c r="D63" s="94"/>
      <c r="E63" s="47" t="s">
        <v>194</v>
      </c>
      <c r="F63" s="62">
        <v>1</v>
      </c>
      <c r="G63" s="64"/>
      <c r="H63" s="64">
        <f t="shared" si="16"/>
        <v>0</v>
      </c>
    </row>
    <row r="64" spans="1:8" ht="33.75" customHeight="1" x14ac:dyDescent="0.2">
      <c r="A64" s="63">
        <v>35</v>
      </c>
      <c r="B64" s="47" t="s">
        <v>292</v>
      </c>
      <c r="C64" s="95" t="s">
        <v>284</v>
      </c>
      <c r="D64" s="94"/>
      <c r="E64" s="47" t="s">
        <v>194</v>
      </c>
      <c r="F64" s="62">
        <v>16</v>
      </c>
      <c r="G64" s="64"/>
      <c r="H64" s="64">
        <f t="shared" si="16"/>
        <v>0</v>
      </c>
    </row>
    <row r="65" spans="1:8" ht="12.75" customHeight="1" x14ac:dyDescent="0.2">
      <c r="A65" s="95" t="s">
        <v>285</v>
      </c>
      <c r="B65" s="95"/>
      <c r="C65" s="95"/>
      <c r="D65" s="95"/>
      <c r="E65" s="95"/>
      <c r="F65" s="95"/>
      <c r="G65" s="95"/>
      <c r="H65" s="64">
        <f>SUM(H47:H64)</f>
        <v>0</v>
      </c>
    </row>
    <row r="66" spans="1:8" x14ac:dyDescent="0.2">
      <c r="A66" s="95" t="s">
        <v>197</v>
      </c>
      <c r="B66" s="95"/>
      <c r="C66" s="95"/>
      <c r="D66" s="95"/>
      <c r="E66" s="95"/>
      <c r="F66" s="95"/>
      <c r="G66" s="95"/>
      <c r="H66" s="64">
        <f>H65+H45+H21</f>
        <v>0</v>
      </c>
    </row>
    <row r="67" spans="1:8" ht="45" customHeight="1" x14ac:dyDescent="0.2">
      <c r="A67" s="94" t="s">
        <v>375</v>
      </c>
      <c r="B67" s="94"/>
      <c r="C67" s="94"/>
      <c r="D67" s="94"/>
      <c r="E67" s="94"/>
      <c r="F67" s="94"/>
      <c r="G67" s="94"/>
      <c r="H67" s="94"/>
    </row>
    <row r="68" spans="1:8" ht="27" customHeight="1" x14ac:dyDescent="0.2">
      <c r="A68" s="146">
        <v>36</v>
      </c>
      <c r="B68" s="95" t="s">
        <v>292</v>
      </c>
      <c r="C68" s="94" t="s">
        <v>352</v>
      </c>
      <c r="D68" s="94"/>
      <c r="E68" s="95" t="s">
        <v>199</v>
      </c>
      <c r="F68" s="148">
        <v>0.64</v>
      </c>
      <c r="G68" s="149"/>
      <c r="H68" s="149">
        <f>F68*G68</f>
        <v>0</v>
      </c>
    </row>
    <row r="69" spans="1:8" x14ac:dyDescent="0.2">
      <c r="A69" s="146"/>
      <c r="B69" s="95"/>
      <c r="C69" s="47" t="s">
        <v>288</v>
      </c>
      <c r="D69" s="62">
        <v>0.64</v>
      </c>
      <c r="E69" s="95"/>
      <c r="F69" s="148"/>
      <c r="G69" s="149"/>
      <c r="H69" s="149"/>
    </row>
    <row r="70" spans="1:8" ht="28.5" customHeight="1" x14ac:dyDescent="0.2">
      <c r="A70" s="146">
        <v>37</v>
      </c>
      <c r="B70" s="95" t="s">
        <v>292</v>
      </c>
      <c r="C70" s="94" t="s">
        <v>353</v>
      </c>
      <c r="D70" s="94"/>
      <c r="E70" s="95" t="s">
        <v>199</v>
      </c>
      <c r="F70" s="148">
        <v>0.48</v>
      </c>
      <c r="G70" s="149"/>
      <c r="H70" s="149">
        <f t="shared" ref="H70" si="17">F70*G70</f>
        <v>0</v>
      </c>
    </row>
    <row r="71" spans="1:8" x14ac:dyDescent="0.2">
      <c r="A71" s="146"/>
      <c r="B71" s="95"/>
      <c r="C71" s="47" t="s">
        <v>293</v>
      </c>
      <c r="D71" s="62">
        <v>0.48</v>
      </c>
      <c r="E71" s="95"/>
      <c r="F71" s="148"/>
      <c r="G71" s="149"/>
      <c r="H71" s="149"/>
    </row>
    <row r="72" spans="1:8" ht="26.25" customHeight="1" x14ac:dyDescent="0.2">
      <c r="A72" s="146">
        <v>38</v>
      </c>
      <c r="B72" s="95" t="s">
        <v>292</v>
      </c>
      <c r="C72" s="94" t="s">
        <v>354</v>
      </c>
      <c r="D72" s="94"/>
      <c r="E72" s="95" t="s">
        <v>198</v>
      </c>
      <c r="F72" s="148">
        <v>4</v>
      </c>
      <c r="G72" s="147"/>
      <c r="H72" s="149">
        <f t="shared" ref="H72" si="18">F72*G72</f>
        <v>0</v>
      </c>
    </row>
    <row r="73" spans="1:8" x14ac:dyDescent="0.2">
      <c r="A73" s="146"/>
      <c r="B73" s="95"/>
      <c r="C73" s="47" t="s">
        <v>294</v>
      </c>
      <c r="D73" s="62">
        <v>4</v>
      </c>
      <c r="E73" s="95"/>
      <c r="F73" s="148"/>
      <c r="G73" s="147"/>
      <c r="H73" s="149"/>
    </row>
    <row r="74" spans="1:8" ht="42" customHeight="1" x14ac:dyDescent="0.2">
      <c r="A74" s="63">
        <v>39</v>
      </c>
      <c r="B74" s="47" t="s">
        <v>292</v>
      </c>
      <c r="C74" s="95" t="s">
        <v>286</v>
      </c>
      <c r="D74" s="94"/>
      <c r="E74" s="47" t="s">
        <v>295</v>
      </c>
      <c r="F74" s="62">
        <v>1</v>
      </c>
      <c r="G74" s="64"/>
      <c r="H74" s="64">
        <f>G74*F74</f>
        <v>0</v>
      </c>
    </row>
    <row r="75" spans="1:8" ht="42" customHeight="1" x14ac:dyDescent="0.2">
      <c r="A75" s="63">
        <v>40</v>
      </c>
      <c r="B75" s="47" t="s">
        <v>292</v>
      </c>
      <c r="C75" s="95" t="s">
        <v>280</v>
      </c>
      <c r="D75" s="94"/>
      <c r="E75" s="47" t="s">
        <v>295</v>
      </c>
      <c r="F75" s="62">
        <v>1</v>
      </c>
      <c r="G75" s="64"/>
      <c r="H75" s="64">
        <f t="shared" ref="H75:H79" si="19">G75*F75</f>
        <v>0</v>
      </c>
    </row>
    <row r="76" spans="1:8" ht="34.5" customHeight="1" x14ac:dyDescent="0.2">
      <c r="A76" s="63">
        <v>41</v>
      </c>
      <c r="B76" s="47" t="s">
        <v>292</v>
      </c>
      <c r="C76" s="94" t="s">
        <v>355</v>
      </c>
      <c r="D76" s="94"/>
      <c r="E76" s="47" t="s">
        <v>198</v>
      </c>
      <c r="F76" s="62">
        <v>7</v>
      </c>
      <c r="G76" s="64"/>
      <c r="H76" s="64">
        <f t="shared" si="19"/>
        <v>0</v>
      </c>
    </row>
    <row r="77" spans="1:8" ht="45" customHeight="1" x14ac:dyDescent="0.2">
      <c r="A77" s="63">
        <v>42</v>
      </c>
      <c r="B77" s="47" t="s">
        <v>292</v>
      </c>
      <c r="C77" s="94" t="s">
        <v>356</v>
      </c>
      <c r="D77" s="94"/>
      <c r="E77" s="47" t="s">
        <v>198</v>
      </c>
      <c r="F77" s="62">
        <v>3</v>
      </c>
      <c r="G77" s="64"/>
      <c r="H77" s="64">
        <f t="shared" si="19"/>
        <v>0</v>
      </c>
    </row>
    <row r="78" spans="1:8" ht="34.5" customHeight="1" x14ac:dyDescent="0.2">
      <c r="A78" s="63">
        <v>43</v>
      </c>
      <c r="B78" s="47" t="s">
        <v>292</v>
      </c>
      <c r="C78" s="94" t="s">
        <v>357</v>
      </c>
      <c r="D78" s="94"/>
      <c r="E78" s="47" t="s">
        <v>198</v>
      </c>
      <c r="F78" s="62">
        <v>2</v>
      </c>
      <c r="G78" s="64"/>
      <c r="H78" s="64">
        <f t="shared" si="19"/>
        <v>0</v>
      </c>
    </row>
    <row r="79" spans="1:8" ht="34.5" customHeight="1" x14ac:dyDescent="0.2">
      <c r="A79" s="63">
        <v>44</v>
      </c>
      <c r="B79" s="47" t="s">
        <v>292</v>
      </c>
      <c r="C79" s="94" t="s">
        <v>358</v>
      </c>
      <c r="D79" s="94"/>
      <c r="E79" s="47" t="s">
        <v>198</v>
      </c>
      <c r="F79" s="62">
        <v>4</v>
      </c>
      <c r="G79" s="64"/>
      <c r="H79" s="64">
        <f t="shared" si="19"/>
        <v>0</v>
      </c>
    </row>
    <row r="80" spans="1:8" ht="34.5" customHeight="1" x14ac:dyDescent="0.2">
      <c r="A80" s="146">
        <v>45</v>
      </c>
      <c r="B80" s="95" t="s">
        <v>292</v>
      </c>
      <c r="C80" s="94" t="s">
        <v>359</v>
      </c>
      <c r="D80" s="94"/>
      <c r="E80" s="95" t="s">
        <v>194</v>
      </c>
      <c r="F80" s="148">
        <v>4</v>
      </c>
      <c r="G80" s="149"/>
      <c r="H80" s="101">
        <f>F80*G80</f>
        <v>0</v>
      </c>
    </row>
    <row r="81" spans="1:8" ht="16.5" customHeight="1" x14ac:dyDescent="0.2">
      <c r="A81" s="146"/>
      <c r="B81" s="95"/>
      <c r="C81" s="47" t="s">
        <v>294</v>
      </c>
      <c r="D81" s="62">
        <v>4</v>
      </c>
      <c r="E81" s="95"/>
      <c r="F81" s="148"/>
      <c r="G81" s="149"/>
      <c r="H81" s="101"/>
    </row>
    <row r="82" spans="1:8" ht="42.75" customHeight="1" x14ac:dyDescent="0.2">
      <c r="A82" s="63">
        <v>46</v>
      </c>
      <c r="B82" s="47" t="s">
        <v>292</v>
      </c>
      <c r="C82" s="95" t="s">
        <v>281</v>
      </c>
      <c r="D82" s="94"/>
      <c r="E82" s="47" t="s">
        <v>194</v>
      </c>
      <c r="F82" s="62">
        <v>2</v>
      </c>
      <c r="G82" s="64"/>
      <c r="H82" s="64">
        <f>F82*G82</f>
        <v>0</v>
      </c>
    </row>
    <row r="83" spans="1:8" ht="34.5" customHeight="1" x14ac:dyDescent="0.2">
      <c r="A83" s="63">
        <v>47</v>
      </c>
      <c r="B83" s="47" t="s">
        <v>292</v>
      </c>
      <c r="C83" s="95" t="s">
        <v>282</v>
      </c>
      <c r="D83" s="94"/>
      <c r="E83" s="47" t="s">
        <v>200</v>
      </c>
      <c r="F83" s="62">
        <v>2</v>
      </c>
      <c r="G83" s="64"/>
      <c r="H83" s="64">
        <f t="shared" ref="H83:H84" si="20">F83*G83</f>
        <v>0</v>
      </c>
    </row>
    <row r="84" spans="1:8" ht="34.5" customHeight="1" x14ac:dyDescent="0.2">
      <c r="A84" s="63">
        <v>48</v>
      </c>
      <c r="B84" s="47" t="s">
        <v>292</v>
      </c>
      <c r="C84" s="94" t="s">
        <v>274</v>
      </c>
      <c r="D84" s="94"/>
      <c r="E84" s="47" t="s">
        <v>194</v>
      </c>
      <c r="F84" s="62">
        <v>1</v>
      </c>
      <c r="G84" s="64"/>
      <c r="H84" s="64">
        <f t="shared" si="20"/>
        <v>0</v>
      </c>
    </row>
    <row r="85" spans="1:8" x14ac:dyDescent="0.2">
      <c r="A85" s="95" t="s">
        <v>307</v>
      </c>
      <c r="B85" s="95"/>
      <c r="C85" s="95"/>
      <c r="D85" s="95"/>
      <c r="E85" s="95"/>
      <c r="F85" s="95"/>
      <c r="G85" s="95"/>
      <c r="H85" s="64">
        <f>SUM(H68:H84)</f>
        <v>0</v>
      </c>
    </row>
    <row r="86" spans="1:8" ht="22.5" customHeight="1" x14ac:dyDescent="0.2">
      <c r="A86" s="95" t="s">
        <v>308</v>
      </c>
      <c r="B86" s="95"/>
      <c r="C86" s="95"/>
      <c r="D86" s="95"/>
      <c r="E86" s="95"/>
      <c r="F86" s="95"/>
      <c r="G86" s="95"/>
      <c r="H86" s="95"/>
    </row>
    <row r="87" spans="1:8" ht="33.75" customHeight="1" x14ac:dyDescent="0.2">
      <c r="A87" s="146">
        <v>49</v>
      </c>
      <c r="B87" s="95" t="s">
        <v>292</v>
      </c>
      <c r="C87" s="94" t="s">
        <v>352</v>
      </c>
      <c r="D87" s="94"/>
      <c r="E87" s="95" t="s">
        <v>199</v>
      </c>
      <c r="F87" s="73">
        <v>126</v>
      </c>
      <c r="G87" s="71"/>
      <c r="H87" s="71">
        <f>G87*F87</f>
        <v>0</v>
      </c>
    </row>
    <row r="88" spans="1:8" ht="50.25" customHeight="1" x14ac:dyDescent="0.2">
      <c r="A88" s="146"/>
      <c r="B88" s="95"/>
      <c r="C88" s="95" t="s">
        <v>391</v>
      </c>
      <c r="D88" s="94"/>
      <c r="E88" s="95"/>
      <c r="F88" s="74"/>
      <c r="G88" s="72"/>
      <c r="H88" s="72"/>
    </row>
    <row r="89" spans="1:8" ht="32.25" customHeight="1" x14ac:dyDescent="0.2">
      <c r="A89" s="146">
        <v>50</v>
      </c>
      <c r="B89" s="95" t="s">
        <v>292</v>
      </c>
      <c r="C89" s="94" t="s">
        <v>353</v>
      </c>
      <c r="D89" s="94"/>
      <c r="E89" s="95" t="s">
        <v>199</v>
      </c>
      <c r="F89" s="148">
        <v>90</v>
      </c>
      <c r="G89" s="149"/>
      <c r="H89" s="142">
        <f>G89*F89</f>
        <v>0</v>
      </c>
    </row>
    <row r="90" spans="1:8" ht="28.5" customHeight="1" x14ac:dyDescent="0.2">
      <c r="A90" s="146"/>
      <c r="B90" s="95"/>
      <c r="C90" s="67" t="s">
        <v>378</v>
      </c>
      <c r="D90" s="66">
        <v>90</v>
      </c>
      <c r="E90" s="95"/>
      <c r="F90" s="148"/>
      <c r="G90" s="149"/>
      <c r="H90" s="142"/>
    </row>
    <row r="91" spans="1:8" ht="30.75" customHeight="1" x14ac:dyDescent="0.2">
      <c r="A91" s="146">
        <v>51</v>
      </c>
      <c r="B91" s="95" t="s">
        <v>292</v>
      </c>
      <c r="C91" s="94" t="s">
        <v>354</v>
      </c>
      <c r="D91" s="94"/>
      <c r="E91" s="95" t="s">
        <v>198</v>
      </c>
      <c r="F91" s="154">
        <v>900</v>
      </c>
      <c r="G91" s="147"/>
      <c r="H91" s="142">
        <f t="shared" ref="H91" si="21">G91*F91</f>
        <v>0</v>
      </c>
    </row>
    <row r="92" spans="1:8" ht="27.75" customHeight="1" x14ac:dyDescent="0.2">
      <c r="A92" s="146"/>
      <c r="B92" s="95"/>
      <c r="C92" s="47" t="s">
        <v>309</v>
      </c>
      <c r="D92" s="62">
        <v>900</v>
      </c>
      <c r="E92" s="95"/>
      <c r="F92" s="154"/>
      <c r="G92" s="147"/>
      <c r="H92" s="142"/>
    </row>
    <row r="93" spans="1:8" ht="32.25" customHeight="1" x14ac:dyDescent="0.2">
      <c r="A93" s="146">
        <v>52</v>
      </c>
      <c r="B93" s="95" t="s">
        <v>292</v>
      </c>
      <c r="C93" s="94" t="s">
        <v>379</v>
      </c>
      <c r="D93" s="94"/>
      <c r="E93" s="95" t="s">
        <v>198</v>
      </c>
      <c r="F93" s="148">
        <v>81</v>
      </c>
      <c r="G93" s="149"/>
      <c r="H93" s="142">
        <f t="shared" ref="H93" si="22">G93*F93</f>
        <v>0</v>
      </c>
    </row>
    <row r="94" spans="1:8" ht="23.25" customHeight="1" x14ac:dyDescent="0.2">
      <c r="A94" s="146"/>
      <c r="B94" s="95"/>
      <c r="C94" s="47" t="s">
        <v>310</v>
      </c>
      <c r="D94" s="62">
        <v>81</v>
      </c>
      <c r="E94" s="95"/>
      <c r="F94" s="148"/>
      <c r="G94" s="149"/>
      <c r="H94" s="142"/>
    </row>
    <row r="95" spans="1:8" ht="31.5" customHeight="1" x14ac:dyDescent="0.2">
      <c r="A95" s="146">
        <v>53</v>
      </c>
      <c r="B95" s="95" t="s">
        <v>292</v>
      </c>
      <c r="C95" s="94" t="s">
        <v>362</v>
      </c>
      <c r="D95" s="94"/>
      <c r="E95" s="95" t="s">
        <v>198</v>
      </c>
      <c r="F95" s="154">
        <v>369</v>
      </c>
      <c r="G95" s="149"/>
      <c r="H95" s="142">
        <f t="shared" ref="H95" si="23">G95*F95</f>
        <v>0</v>
      </c>
    </row>
    <row r="96" spans="1:8" ht="23.25" customHeight="1" x14ac:dyDescent="0.2">
      <c r="A96" s="146"/>
      <c r="B96" s="95"/>
      <c r="C96" s="67" t="s">
        <v>380</v>
      </c>
      <c r="D96" s="66">
        <v>369</v>
      </c>
      <c r="E96" s="95"/>
      <c r="F96" s="154"/>
      <c r="G96" s="149"/>
      <c r="H96" s="142"/>
    </row>
    <row r="97" spans="1:8" ht="29.25" customHeight="1" x14ac:dyDescent="0.2">
      <c r="A97" s="146">
        <v>54</v>
      </c>
      <c r="B97" s="95" t="s">
        <v>292</v>
      </c>
      <c r="C97" s="94" t="s">
        <v>364</v>
      </c>
      <c r="D97" s="94"/>
      <c r="E97" s="95" t="s">
        <v>198</v>
      </c>
      <c r="F97" s="148">
        <v>81</v>
      </c>
      <c r="G97" s="149"/>
      <c r="H97" s="142">
        <f t="shared" ref="H97" si="24">G97*F97</f>
        <v>0</v>
      </c>
    </row>
    <row r="98" spans="1:8" ht="23.25" customHeight="1" x14ac:dyDescent="0.2">
      <c r="A98" s="146"/>
      <c r="B98" s="95"/>
      <c r="C98" s="47" t="s">
        <v>310</v>
      </c>
      <c r="D98" s="62">
        <v>81</v>
      </c>
      <c r="E98" s="95"/>
      <c r="F98" s="148"/>
      <c r="G98" s="149"/>
      <c r="H98" s="142"/>
    </row>
    <row r="99" spans="1:8" ht="32.25" customHeight="1" x14ac:dyDescent="0.2">
      <c r="A99" s="146">
        <v>55</v>
      </c>
      <c r="B99" s="95" t="s">
        <v>292</v>
      </c>
      <c r="C99" s="94" t="s">
        <v>365</v>
      </c>
      <c r="D99" s="94"/>
      <c r="E99" s="95" t="s">
        <v>198</v>
      </c>
      <c r="F99" s="148">
        <v>55</v>
      </c>
      <c r="G99" s="149"/>
      <c r="H99" s="142">
        <f t="shared" ref="H99" si="25">G99*F99</f>
        <v>0</v>
      </c>
    </row>
    <row r="100" spans="1:8" ht="23.25" customHeight="1" x14ac:dyDescent="0.2">
      <c r="A100" s="146"/>
      <c r="B100" s="95"/>
      <c r="C100" s="47" t="s">
        <v>311</v>
      </c>
      <c r="D100" s="62">
        <v>55</v>
      </c>
      <c r="E100" s="95"/>
      <c r="F100" s="148"/>
      <c r="G100" s="149"/>
      <c r="H100" s="142"/>
    </row>
    <row r="101" spans="1:8" ht="43.5" customHeight="1" x14ac:dyDescent="0.2">
      <c r="A101" s="146">
        <v>56</v>
      </c>
      <c r="B101" s="95" t="s">
        <v>292</v>
      </c>
      <c r="C101" s="94" t="s">
        <v>366</v>
      </c>
      <c r="D101" s="94"/>
      <c r="E101" s="95" t="s">
        <v>194</v>
      </c>
      <c r="F101" s="148">
        <v>22</v>
      </c>
      <c r="G101" s="149"/>
      <c r="H101" s="142">
        <f t="shared" ref="H101" si="26">G101*F101</f>
        <v>0</v>
      </c>
    </row>
    <row r="102" spans="1:8" ht="23.25" customHeight="1" x14ac:dyDescent="0.2">
      <c r="A102" s="146"/>
      <c r="B102" s="95"/>
      <c r="C102" s="47" t="s">
        <v>312</v>
      </c>
      <c r="D102" s="62">
        <v>22</v>
      </c>
      <c r="E102" s="95"/>
      <c r="F102" s="148"/>
      <c r="G102" s="149"/>
      <c r="H102" s="142"/>
    </row>
    <row r="103" spans="1:8" ht="34.5" customHeight="1" x14ac:dyDescent="0.2">
      <c r="A103" s="146">
        <v>57</v>
      </c>
      <c r="B103" s="95" t="s">
        <v>292</v>
      </c>
      <c r="C103" s="94" t="s">
        <v>273</v>
      </c>
      <c r="D103" s="94"/>
      <c r="E103" s="95" t="s">
        <v>198</v>
      </c>
      <c r="F103" s="154">
        <v>472</v>
      </c>
      <c r="G103" s="149"/>
      <c r="H103" s="142">
        <f t="shared" ref="H103" si="27">G103*F103</f>
        <v>0</v>
      </c>
    </row>
    <row r="104" spans="1:8" ht="23.25" customHeight="1" x14ac:dyDescent="0.2">
      <c r="A104" s="146"/>
      <c r="B104" s="95"/>
      <c r="C104" s="47" t="s">
        <v>313</v>
      </c>
      <c r="D104" s="62">
        <v>472</v>
      </c>
      <c r="E104" s="95"/>
      <c r="F104" s="154"/>
      <c r="G104" s="149"/>
      <c r="H104" s="142"/>
    </row>
    <row r="105" spans="1:8" ht="30.75" customHeight="1" x14ac:dyDescent="0.2">
      <c r="A105" s="146">
        <v>58</v>
      </c>
      <c r="B105" s="95" t="s">
        <v>292</v>
      </c>
      <c r="C105" s="94" t="s">
        <v>377</v>
      </c>
      <c r="D105" s="94"/>
      <c r="E105" s="95" t="s">
        <v>200</v>
      </c>
      <c r="F105" s="148">
        <v>11</v>
      </c>
      <c r="G105" s="149"/>
      <c r="H105" s="142">
        <f>G105*F105</f>
        <v>0</v>
      </c>
    </row>
    <row r="106" spans="1:8" ht="23.25" customHeight="1" x14ac:dyDescent="0.2">
      <c r="A106" s="146"/>
      <c r="B106" s="95"/>
      <c r="C106" s="47" t="s">
        <v>314</v>
      </c>
      <c r="D106" s="62">
        <v>11</v>
      </c>
      <c r="E106" s="95"/>
      <c r="F106" s="148"/>
      <c r="G106" s="149"/>
      <c r="H106" s="142"/>
    </row>
    <row r="107" spans="1:8" ht="30" customHeight="1" x14ac:dyDescent="0.2">
      <c r="A107" s="146">
        <v>59</v>
      </c>
      <c r="B107" s="95" t="s">
        <v>292</v>
      </c>
      <c r="C107" s="94" t="s">
        <v>368</v>
      </c>
      <c r="D107" s="94"/>
      <c r="E107" s="95" t="s">
        <v>198</v>
      </c>
      <c r="F107" s="154">
        <v>450</v>
      </c>
      <c r="G107" s="147"/>
      <c r="H107" s="142">
        <f t="shared" ref="H107" si="28">G107*F107</f>
        <v>0</v>
      </c>
    </row>
    <row r="108" spans="1:8" ht="23.25" customHeight="1" x14ac:dyDescent="0.2">
      <c r="A108" s="146"/>
      <c r="B108" s="95"/>
      <c r="C108" s="47" t="s">
        <v>315</v>
      </c>
      <c r="D108" s="62">
        <v>450</v>
      </c>
      <c r="E108" s="95"/>
      <c r="F108" s="154"/>
      <c r="G108" s="147"/>
      <c r="H108" s="142"/>
    </row>
    <row r="109" spans="1:8" x14ac:dyDescent="0.2">
      <c r="A109" s="95" t="s">
        <v>316</v>
      </c>
      <c r="B109" s="95"/>
      <c r="C109" s="95"/>
      <c r="D109" s="95"/>
      <c r="E109" s="95"/>
      <c r="F109" s="95"/>
      <c r="G109" s="95"/>
      <c r="H109" s="65">
        <f>SUM(H87:H107)</f>
        <v>0</v>
      </c>
    </row>
    <row r="110" spans="1:8" ht="21" customHeight="1" x14ac:dyDescent="0.2">
      <c r="A110" s="95" t="s">
        <v>287</v>
      </c>
      <c r="B110" s="95"/>
      <c r="C110" s="95"/>
      <c r="D110" s="95"/>
      <c r="E110" s="95"/>
      <c r="F110" s="95"/>
      <c r="G110" s="95"/>
      <c r="H110" s="95"/>
    </row>
    <row r="111" spans="1:8" ht="68.25" customHeight="1" x14ac:dyDescent="0.2">
      <c r="A111" s="146">
        <v>60</v>
      </c>
      <c r="B111" s="95" t="s">
        <v>292</v>
      </c>
      <c r="C111" s="95" t="s">
        <v>392</v>
      </c>
      <c r="D111" s="94"/>
      <c r="E111" s="95" t="s">
        <v>194</v>
      </c>
      <c r="F111" s="148">
        <v>11</v>
      </c>
      <c r="G111" s="101"/>
      <c r="H111" s="142">
        <f>F111*G111</f>
        <v>0</v>
      </c>
    </row>
    <row r="112" spans="1:8" ht="27" customHeight="1" x14ac:dyDescent="0.2">
      <c r="A112" s="146"/>
      <c r="B112" s="95"/>
      <c r="C112" s="47" t="s">
        <v>317</v>
      </c>
      <c r="D112" s="62">
        <v>11</v>
      </c>
      <c r="E112" s="95"/>
      <c r="F112" s="148"/>
      <c r="G112" s="101"/>
      <c r="H112" s="142"/>
    </row>
    <row r="113" spans="1:8" ht="86.25" customHeight="1" x14ac:dyDescent="0.2">
      <c r="A113" s="146">
        <v>61</v>
      </c>
      <c r="B113" s="95" t="s">
        <v>292</v>
      </c>
      <c r="C113" s="95" t="s">
        <v>393</v>
      </c>
      <c r="D113" s="94"/>
      <c r="E113" s="95" t="s">
        <v>194</v>
      </c>
      <c r="F113" s="148">
        <v>11</v>
      </c>
      <c r="G113" s="142"/>
      <c r="H113" s="142">
        <f t="shared" ref="H113" si="29">F113*G113</f>
        <v>0</v>
      </c>
    </row>
    <row r="114" spans="1:8" ht="27" customHeight="1" x14ac:dyDescent="0.2">
      <c r="A114" s="146"/>
      <c r="B114" s="95"/>
      <c r="C114" s="47" t="s">
        <v>317</v>
      </c>
      <c r="D114" s="62">
        <v>11</v>
      </c>
      <c r="E114" s="95"/>
      <c r="F114" s="148"/>
      <c r="G114" s="142"/>
      <c r="H114" s="142"/>
    </row>
    <row r="115" spans="1:8" ht="68.25" customHeight="1" x14ac:dyDescent="0.2">
      <c r="A115" s="146">
        <v>62</v>
      </c>
      <c r="B115" s="95" t="s">
        <v>292</v>
      </c>
      <c r="C115" s="94" t="s">
        <v>370</v>
      </c>
      <c r="D115" s="94"/>
      <c r="E115" s="95" t="s">
        <v>194</v>
      </c>
      <c r="F115" s="148">
        <v>11</v>
      </c>
      <c r="G115" s="101"/>
      <c r="H115" s="142">
        <f t="shared" ref="H115" si="30">F115*G115</f>
        <v>0</v>
      </c>
    </row>
    <row r="116" spans="1:8" ht="27" customHeight="1" x14ac:dyDescent="0.2">
      <c r="A116" s="146"/>
      <c r="B116" s="95"/>
      <c r="C116" s="47" t="s">
        <v>317</v>
      </c>
      <c r="D116" s="62">
        <v>11</v>
      </c>
      <c r="E116" s="95"/>
      <c r="F116" s="148"/>
      <c r="G116" s="101"/>
      <c r="H116" s="142"/>
    </row>
    <row r="117" spans="1:8" ht="57" customHeight="1" x14ac:dyDescent="0.2">
      <c r="A117" s="146">
        <v>63</v>
      </c>
      <c r="B117" s="95" t="s">
        <v>292</v>
      </c>
      <c r="C117" s="95" t="s">
        <v>394</v>
      </c>
      <c r="D117" s="94"/>
      <c r="E117" s="95" t="s">
        <v>194</v>
      </c>
      <c r="F117" s="148">
        <v>11</v>
      </c>
      <c r="G117" s="142"/>
      <c r="H117" s="142">
        <f t="shared" ref="H117" si="31">F117*G117</f>
        <v>0</v>
      </c>
    </row>
    <row r="118" spans="1:8" ht="27" customHeight="1" x14ac:dyDescent="0.2">
      <c r="A118" s="146"/>
      <c r="B118" s="95"/>
      <c r="C118" s="47" t="s">
        <v>317</v>
      </c>
      <c r="D118" s="62">
        <v>11</v>
      </c>
      <c r="E118" s="95"/>
      <c r="F118" s="148"/>
      <c r="G118" s="142"/>
      <c r="H118" s="142"/>
    </row>
    <row r="119" spans="1:8" ht="40.5" customHeight="1" x14ac:dyDescent="0.2">
      <c r="A119" s="146">
        <v>64</v>
      </c>
      <c r="B119" s="95" t="s">
        <v>292</v>
      </c>
      <c r="C119" s="94" t="s">
        <v>371</v>
      </c>
      <c r="D119" s="94"/>
      <c r="E119" s="95" t="s">
        <v>295</v>
      </c>
      <c r="F119" s="148">
        <v>11</v>
      </c>
      <c r="G119" s="101"/>
      <c r="H119" s="142">
        <f t="shared" ref="H119" si="32">F119*G119</f>
        <v>0</v>
      </c>
    </row>
    <row r="120" spans="1:8" x14ac:dyDescent="0.2">
      <c r="A120" s="146"/>
      <c r="B120" s="95"/>
      <c r="C120" s="47" t="s">
        <v>317</v>
      </c>
      <c r="D120" s="62">
        <v>11</v>
      </c>
      <c r="E120" s="95"/>
      <c r="F120" s="148"/>
      <c r="G120" s="101"/>
      <c r="H120" s="142"/>
    </row>
    <row r="121" spans="1:8" ht="45" customHeight="1" x14ac:dyDescent="0.2">
      <c r="A121" s="146">
        <v>65</v>
      </c>
      <c r="B121" s="95" t="s">
        <v>292</v>
      </c>
      <c r="C121" s="94" t="s">
        <v>372</v>
      </c>
      <c r="D121" s="94"/>
      <c r="E121" s="95" t="s">
        <v>194</v>
      </c>
      <c r="F121" s="73">
        <v>11</v>
      </c>
      <c r="G121" s="71"/>
      <c r="H121" s="142">
        <f t="shared" ref="H121" si="33">F121*G121</f>
        <v>0</v>
      </c>
    </row>
    <row r="122" spans="1:8" ht="22.5" customHeight="1" x14ac:dyDescent="0.2">
      <c r="A122" s="146"/>
      <c r="B122" s="95"/>
      <c r="C122" s="102" t="s">
        <v>318</v>
      </c>
      <c r="D122" s="102"/>
      <c r="E122" s="95"/>
      <c r="F122" s="74"/>
      <c r="G122" s="72"/>
      <c r="H122" s="142"/>
    </row>
    <row r="123" spans="1:8" ht="37.5" customHeight="1" x14ac:dyDescent="0.2">
      <c r="A123" s="146">
        <v>66</v>
      </c>
      <c r="B123" s="95" t="s">
        <v>292</v>
      </c>
      <c r="C123" s="94" t="s">
        <v>373</v>
      </c>
      <c r="D123" s="94"/>
      <c r="E123" s="95" t="s">
        <v>306</v>
      </c>
      <c r="F123" s="73">
        <v>11</v>
      </c>
      <c r="G123" s="71"/>
      <c r="H123" s="142">
        <f t="shared" ref="H123" si="34">F123*G123</f>
        <v>0</v>
      </c>
    </row>
    <row r="124" spans="1:8" ht="22.5" customHeight="1" x14ac:dyDescent="0.2">
      <c r="A124" s="146"/>
      <c r="B124" s="95"/>
      <c r="C124" s="95" t="s">
        <v>318</v>
      </c>
      <c r="D124" s="95"/>
      <c r="E124" s="95"/>
      <c r="F124" s="74"/>
      <c r="G124" s="72"/>
      <c r="H124" s="142"/>
    </row>
    <row r="125" spans="1:8" ht="33.75" customHeight="1" x14ac:dyDescent="0.2">
      <c r="A125" s="63">
        <v>67</v>
      </c>
      <c r="B125" s="47" t="s">
        <v>292</v>
      </c>
      <c r="C125" s="94" t="s">
        <v>374</v>
      </c>
      <c r="D125" s="94"/>
      <c r="E125" s="47" t="s">
        <v>194</v>
      </c>
      <c r="F125" s="62">
        <v>1</v>
      </c>
      <c r="G125" s="64"/>
      <c r="H125" s="64">
        <f>G125*F125</f>
        <v>0</v>
      </c>
    </row>
    <row r="126" spans="1:8" ht="33.75" customHeight="1" x14ac:dyDescent="0.2">
      <c r="A126" s="63">
        <v>68</v>
      </c>
      <c r="B126" s="47" t="s">
        <v>292</v>
      </c>
      <c r="C126" s="95" t="s">
        <v>284</v>
      </c>
      <c r="D126" s="94"/>
      <c r="E126" s="47" t="s">
        <v>194</v>
      </c>
      <c r="F126" s="62">
        <v>10</v>
      </c>
      <c r="G126" s="64"/>
      <c r="H126" s="64">
        <f t="shared" ref="H126:H128" si="35">G126*F126</f>
        <v>0</v>
      </c>
    </row>
    <row r="127" spans="1:8" ht="33.75" customHeight="1" x14ac:dyDescent="0.2">
      <c r="A127" s="63">
        <v>69</v>
      </c>
      <c r="B127" s="47" t="s">
        <v>292</v>
      </c>
      <c r="C127" s="94" t="s">
        <v>274</v>
      </c>
      <c r="D127" s="94"/>
      <c r="E127" s="47" t="s">
        <v>194</v>
      </c>
      <c r="F127" s="62">
        <v>1</v>
      </c>
      <c r="G127" s="64"/>
      <c r="H127" s="64">
        <f t="shared" si="35"/>
        <v>0</v>
      </c>
    </row>
    <row r="128" spans="1:8" ht="33.75" customHeight="1" x14ac:dyDescent="0.2">
      <c r="A128" s="63">
        <v>70</v>
      </c>
      <c r="B128" s="47" t="s">
        <v>292</v>
      </c>
      <c r="C128" s="95" t="s">
        <v>284</v>
      </c>
      <c r="D128" s="94"/>
      <c r="E128" s="47" t="s">
        <v>194</v>
      </c>
      <c r="F128" s="62">
        <v>10</v>
      </c>
      <c r="G128" s="64"/>
      <c r="H128" s="64">
        <f t="shared" si="35"/>
        <v>0</v>
      </c>
    </row>
    <row r="129" spans="1:8" x14ac:dyDescent="0.2">
      <c r="A129" s="95" t="s">
        <v>385</v>
      </c>
      <c r="B129" s="95"/>
      <c r="C129" s="95"/>
      <c r="D129" s="95"/>
      <c r="E129" s="95"/>
      <c r="F129" s="95"/>
      <c r="G129" s="64"/>
      <c r="H129" s="64">
        <f>SUM(H111:H128)</f>
        <v>0</v>
      </c>
    </row>
    <row r="130" spans="1:8" x14ac:dyDescent="0.2">
      <c r="A130" s="95" t="s">
        <v>319</v>
      </c>
      <c r="B130" s="95"/>
      <c r="C130" s="95"/>
      <c r="D130" s="95"/>
      <c r="E130" s="95"/>
      <c r="F130" s="95"/>
      <c r="G130" s="64"/>
      <c r="H130" s="64">
        <f>H129+H109+H85</f>
        <v>0</v>
      </c>
    </row>
    <row r="131" spans="1:8" ht="29.25" customHeight="1" x14ac:dyDescent="0.2">
      <c r="A131" s="94" t="s">
        <v>381</v>
      </c>
      <c r="B131" s="94"/>
      <c r="C131" s="94"/>
      <c r="D131" s="94"/>
      <c r="E131" s="94"/>
      <c r="F131" s="94"/>
      <c r="G131" s="94"/>
      <c r="H131" s="94"/>
    </row>
    <row r="132" spans="1:8" ht="30.75" customHeight="1" x14ac:dyDescent="0.2">
      <c r="A132" s="146">
        <v>71</v>
      </c>
      <c r="B132" s="95" t="s">
        <v>292</v>
      </c>
      <c r="C132" s="94" t="s">
        <v>352</v>
      </c>
      <c r="D132" s="94"/>
      <c r="E132" s="95" t="s">
        <v>199</v>
      </c>
      <c r="F132" s="148">
        <v>0.64</v>
      </c>
      <c r="G132" s="149"/>
      <c r="H132" s="149">
        <f>G132*F132</f>
        <v>0</v>
      </c>
    </row>
    <row r="133" spans="1:8" x14ac:dyDescent="0.2">
      <c r="A133" s="146"/>
      <c r="B133" s="95"/>
      <c r="C133" s="47" t="s">
        <v>288</v>
      </c>
      <c r="D133" s="62">
        <v>0.64</v>
      </c>
      <c r="E133" s="95"/>
      <c r="F133" s="148"/>
      <c r="G133" s="149"/>
      <c r="H133" s="149"/>
    </row>
    <row r="134" spans="1:8" ht="30.75" customHeight="1" x14ac:dyDescent="0.2">
      <c r="A134" s="146">
        <v>72</v>
      </c>
      <c r="B134" s="95" t="s">
        <v>292</v>
      </c>
      <c r="C134" s="94" t="s">
        <v>353</v>
      </c>
      <c r="D134" s="94"/>
      <c r="E134" s="95" t="s">
        <v>199</v>
      </c>
      <c r="F134" s="148">
        <v>0.48</v>
      </c>
      <c r="G134" s="149"/>
      <c r="H134" s="149">
        <f t="shared" ref="H134" si="36">G134*F134</f>
        <v>0</v>
      </c>
    </row>
    <row r="135" spans="1:8" x14ac:dyDescent="0.2">
      <c r="A135" s="146"/>
      <c r="B135" s="95"/>
      <c r="C135" s="47" t="s">
        <v>293</v>
      </c>
      <c r="D135" s="62">
        <v>0.48</v>
      </c>
      <c r="E135" s="95"/>
      <c r="F135" s="148"/>
      <c r="G135" s="149"/>
      <c r="H135" s="149"/>
    </row>
    <row r="136" spans="1:8" ht="30.75" customHeight="1" x14ac:dyDescent="0.2">
      <c r="A136" s="146">
        <v>73</v>
      </c>
      <c r="B136" s="95" t="s">
        <v>292</v>
      </c>
      <c r="C136" s="94" t="s">
        <v>354</v>
      </c>
      <c r="D136" s="94"/>
      <c r="E136" s="95" t="s">
        <v>198</v>
      </c>
      <c r="F136" s="148">
        <v>4</v>
      </c>
      <c r="G136" s="147"/>
      <c r="H136" s="149">
        <f t="shared" ref="H136" si="37">G136*F136</f>
        <v>0</v>
      </c>
    </row>
    <row r="137" spans="1:8" x14ac:dyDescent="0.2">
      <c r="A137" s="146"/>
      <c r="B137" s="95"/>
      <c r="C137" s="47" t="s">
        <v>294</v>
      </c>
      <c r="D137" s="62">
        <v>4</v>
      </c>
      <c r="E137" s="95"/>
      <c r="F137" s="148"/>
      <c r="G137" s="147"/>
      <c r="H137" s="149"/>
    </row>
    <row r="138" spans="1:8" ht="39.75" customHeight="1" x14ac:dyDescent="0.2">
      <c r="A138" s="63">
        <v>74</v>
      </c>
      <c r="B138" s="47" t="s">
        <v>292</v>
      </c>
      <c r="C138" s="95" t="s">
        <v>279</v>
      </c>
      <c r="D138" s="94"/>
      <c r="E138" s="47" t="s">
        <v>295</v>
      </c>
      <c r="F138" s="62">
        <v>1</v>
      </c>
      <c r="G138" s="64"/>
      <c r="H138" s="64">
        <f>G138*F138</f>
        <v>0</v>
      </c>
    </row>
    <row r="139" spans="1:8" ht="40.5" customHeight="1" x14ac:dyDescent="0.2">
      <c r="A139" s="63">
        <v>75</v>
      </c>
      <c r="B139" s="47" t="s">
        <v>292</v>
      </c>
      <c r="C139" s="94" t="s">
        <v>376</v>
      </c>
      <c r="D139" s="94"/>
      <c r="E139" s="47" t="s">
        <v>295</v>
      </c>
      <c r="F139" s="62">
        <v>1</v>
      </c>
      <c r="G139" s="64"/>
      <c r="H139" s="64">
        <f t="shared" ref="H139:H143" si="38">G139*F139</f>
        <v>0</v>
      </c>
    </row>
    <row r="140" spans="1:8" ht="30.75" customHeight="1" x14ac:dyDescent="0.2">
      <c r="A140" s="63">
        <v>76</v>
      </c>
      <c r="B140" s="47" t="s">
        <v>292</v>
      </c>
      <c r="C140" s="94" t="s">
        <v>355</v>
      </c>
      <c r="D140" s="94"/>
      <c r="E140" s="47" t="s">
        <v>198</v>
      </c>
      <c r="F140" s="62">
        <v>7</v>
      </c>
      <c r="G140" s="64"/>
      <c r="H140" s="64">
        <f t="shared" si="38"/>
        <v>0</v>
      </c>
    </row>
    <row r="141" spans="1:8" ht="37.5" customHeight="1" x14ac:dyDescent="0.2">
      <c r="A141" s="63">
        <v>77</v>
      </c>
      <c r="B141" s="47" t="s">
        <v>292</v>
      </c>
      <c r="C141" s="94" t="s">
        <v>356</v>
      </c>
      <c r="D141" s="94"/>
      <c r="E141" s="47" t="s">
        <v>198</v>
      </c>
      <c r="F141" s="62">
        <v>3</v>
      </c>
      <c r="G141" s="64"/>
      <c r="H141" s="64">
        <f t="shared" si="38"/>
        <v>0</v>
      </c>
    </row>
    <row r="142" spans="1:8" ht="30.75" customHeight="1" x14ac:dyDescent="0.2">
      <c r="A142" s="63">
        <v>78</v>
      </c>
      <c r="B142" s="47" t="s">
        <v>292</v>
      </c>
      <c r="C142" s="94" t="s">
        <v>357</v>
      </c>
      <c r="D142" s="94"/>
      <c r="E142" s="47" t="s">
        <v>198</v>
      </c>
      <c r="F142" s="62">
        <v>2</v>
      </c>
      <c r="G142" s="64"/>
      <c r="H142" s="64">
        <f t="shared" si="38"/>
        <v>0</v>
      </c>
    </row>
    <row r="143" spans="1:8" ht="30.75" customHeight="1" x14ac:dyDescent="0.2">
      <c r="A143" s="63">
        <v>79</v>
      </c>
      <c r="B143" s="47" t="s">
        <v>292</v>
      </c>
      <c r="C143" s="94" t="s">
        <v>358</v>
      </c>
      <c r="D143" s="94"/>
      <c r="E143" s="47" t="s">
        <v>198</v>
      </c>
      <c r="F143" s="62">
        <v>4</v>
      </c>
      <c r="G143" s="64"/>
      <c r="H143" s="64">
        <f t="shared" si="38"/>
        <v>0</v>
      </c>
    </row>
    <row r="144" spans="1:8" ht="30.75" customHeight="1" x14ac:dyDescent="0.2">
      <c r="A144" s="146">
        <v>80</v>
      </c>
      <c r="B144" s="95" t="s">
        <v>292</v>
      </c>
      <c r="C144" s="94" t="s">
        <v>359</v>
      </c>
      <c r="D144" s="94"/>
      <c r="E144" s="95" t="s">
        <v>194</v>
      </c>
      <c r="F144" s="148">
        <v>4</v>
      </c>
      <c r="G144" s="149"/>
      <c r="H144" s="101">
        <f>G144*F144</f>
        <v>0</v>
      </c>
    </row>
    <row r="145" spans="1:8" x14ac:dyDescent="0.2">
      <c r="A145" s="146"/>
      <c r="B145" s="95"/>
      <c r="C145" s="47" t="s">
        <v>294</v>
      </c>
      <c r="D145" s="62">
        <v>4</v>
      </c>
      <c r="E145" s="95"/>
      <c r="F145" s="148"/>
      <c r="G145" s="149"/>
      <c r="H145" s="101"/>
    </row>
    <row r="146" spans="1:8" ht="38.25" customHeight="1" x14ac:dyDescent="0.2">
      <c r="A146" s="63">
        <v>81</v>
      </c>
      <c r="B146" s="47" t="s">
        <v>292</v>
      </c>
      <c r="C146" s="94" t="s">
        <v>272</v>
      </c>
      <c r="D146" s="94"/>
      <c r="E146" s="47" t="s">
        <v>194</v>
      </c>
      <c r="F146" s="62">
        <v>2</v>
      </c>
      <c r="G146" s="64"/>
      <c r="H146" s="64">
        <f t="shared" ref="H146:H148" si="39">G146*F146</f>
        <v>0</v>
      </c>
    </row>
    <row r="147" spans="1:8" ht="30.75" customHeight="1" x14ac:dyDescent="0.2">
      <c r="A147" s="63">
        <v>82</v>
      </c>
      <c r="B147" s="47" t="s">
        <v>292</v>
      </c>
      <c r="C147" s="94" t="s">
        <v>377</v>
      </c>
      <c r="D147" s="94"/>
      <c r="E147" s="47" t="s">
        <v>200</v>
      </c>
      <c r="F147" s="62">
        <v>2</v>
      </c>
      <c r="G147" s="64"/>
      <c r="H147" s="64">
        <f t="shared" si="39"/>
        <v>0</v>
      </c>
    </row>
    <row r="148" spans="1:8" ht="30.75" customHeight="1" x14ac:dyDescent="0.2">
      <c r="A148" s="63">
        <v>83</v>
      </c>
      <c r="B148" s="47" t="s">
        <v>292</v>
      </c>
      <c r="C148" s="94" t="s">
        <v>274</v>
      </c>
      <c r="D148" s="94"/>
      <c r="E148" s="47" t="s">
        <v>194</v>
      </c>
      <c r="F148" s="62">
        <v>1</v>
      </c>
      <c r="G148" s="64"/>
      <c r="H148" s="64">
        <f t="shared" si="39"/>
        <v>0</v>
      </c>
    </row>
    <row r="149" spans="1:8" ht="30.75" customHeight="1" x14ac:dyDescent="0.2">
      <c r="A149" s="95" t="s">
        <v>320</v>
      </c>
      <c r="B149" s="95"/>
      <c r="C149" s="95"/>
      <c r="D149" s="95"/>
      <c r="E149" s="95"/>
      <c r="F149" s="95"/>
      <c r="G149" s="95"/>
      <c r="H149" s="64">
        <f>SUM(H132:H148)</f>
        <v>0</v>
      </c>
    </row>
    <row r="150" spans="1:8" ht="22.5" customHeight="1" x14ac:dyDescent="0.2">
      <c r="A150" s="95" t="s">
        <v>321</v>
      </c>
      <c r="B150" s="95"/>
      <c r="C150" s="95"/>
      <c r="D150" s="95"/>
      <c r="E150" s="95"/>
      <c r="F150" s="95"/>
      <c r="G150" s="95"/>
      <c r="H150" s="95"/>
    </row>
    <row r="151" spans="1:8" ht="33.75" customHeight="1" x14ac:dyDescent="0.2">
      <c r="A151" s="146">
        <v>84</v>
      </c>
      <c r="B151" s="95" t="s">
        <v>292</v>
      </c>
      <c r="C151" s="94" t="s">
        <v>352</v>
      </c>
      <c r="D151" s="94"/>
      <c r="E151" s="95" t="s">
        <v>199</v>
      </c>
      <c r="F151" s="73">
        <v>66.92</v>
      </c>
      <c r="G151" s="71"/>
      <c r="H151" s="71">
        <f t="shared" ref="H151" si="40">G151*F151</f>
        <v>0</v>
      </c>
    </row>
    <row r="152" spans="1:8" ht="33.75" customHeight="1" x14ac:dyDescent="0.2">
      <c r="A152" s="146"/>
      <c r="B152" s="95"/>
      <c r="C152" s="95" t="s">
        <v>322</v>
      </c>
      <c r="D152" s="95"/>
      <c r="E152" s="95"/>
      <c r="F152" s="74"/>
      <c r="G152" s="72"/>
      <c r="H152" s="72"/>
    </row>
    <row r="153" spans="1:8" ht="40.5" customHeight="1" x14ac:dyDescent="0.2">
      <c r="A153" s="146">
        <v>85</v>
      </c>
      <c r="B153" s="95" t="s">
        <v>292</v>
      </c>
      <c r="C153" s="94" t="s">
        <v>353</v>
      </c>
      <c r="D153" s="94"/>
      <c r="E153" s="95" t="s">
        <v>199</v>
      </c>
      <c r="F153" s="148">
        <v>47.8</v>
      </c>
      <c r="G153" s="149"/>
      <c r="H153" s="142">
        <f>F153*G153</f>
        <v>0</v>
      </c>
    </row>
    <row r="154" spans="1:8" ht="25.5" x14ac:dyDescent="0.2">
      <c r="A154" s="146"/>
      <c r="B154" s="95"/>
      <c r="C154" s="47" t="s">
        <v>323</v>
      </c>
      <c r="D154" s="62">
        <v>47.8</v>
      </c>
      <c r="E154" s="95"/>
      <c r="F154" s="148"/>
      <c r="G154" s="149"/>
      <c r="H154" s="142"/>
    </row>
    <row r="155" spans="1:8" ht="40.5" customHeight="1" x14ac:dyDescent="0.2">
      <c r="A155" s="146">
        <v>86</v>
      </c>
      <c r="B155" s="95" t="s">
        <v>292</v>
      </c>
      <c r="C155" s="94" t="s">
        <v>354</v>
      </c>
      <c r="D155" s="94"/>
      <c r="E155" s="95" t="s">
        <v>198</v>
      </c>
      <c r="F155" s="154">
        <v>478</v>
      </c>
      <c r="G155" s="147"/>
      <c r="H155" s="142">
        <f t="shared" ref="H155" si="41">F155*G155</f>
        <v>0</v>
      </c>
    </row>
    <row r="156" spans="1:8" ht="25.5" x14ac:dyDescent="0.2">
      <c r="A156" s="146"/>
      <c r="B156" s="95"/>
      <c r="C156" s="47" t="s">
        <v>324</v>
      </c>
      <c r="D156" s="62">
        <v>478</v>
      </c>
      <c r="E156" s="95"/>
      <c r="F156" s="154"/>
      <c r="G156" s="147"/>
      <c r="H156" s="142"/>
    </row>
    <row r="157" spans="1:8" ht="37.5" customHeight="1" x14ac:dyDescent="0.2">
      <c r="A157" s="146">
        <v>87</v>
      </c>
      <c r="B157" s="95" t="s">
        <v>292</v>
      </c>
      <c r="C157" s="95" t="s">
        <v>276</v>
      </c>
      <c r="D157" s="94"/>
      <c r="E157" s="95" t="s">
        <v>198</v>
      </c>
      <c r="F157" s="148">
        <v>26</v>
      </c>
      <c r="G157" s="149"/>
      <c r="H157" s="142">
        <f t="shared" ref="H157" si="42">F157*G157</f>
        <v>0</v>
      </c>
    </row>
    <row r="158" spans="1:8" x14ac:dyDescent="0.2">
      <c r="A158" s="146"/>
      <c r="B158" s="95"/>
      <c r="C158" s="47" t="s">
        <v>325</v>
      </c>
      <c r="D158" s="62">
        <v>26</v>
      </c>
      <c r="E158" s="95"/>
      <c r="F158" s="148"/>
      <c r="G158" s="149"/>
      <c r="H158" s="142"/>
    </row>
    <row r="159" spans="1:8" ht="39" customHeight="1" x14ac:dyDescent="0.2">
      <c r="A159" s="146">
        <v>88</v>
      </c>
      <c r="B159" s="95" t="s">
        <v>292</v>
      </c>
      <c r="C159" s="94" t="s">
        <v>362</v>
      </c>
      <c r="D159" s="94"/>
      <c r="E159" s="95" t="s">
        <v>198</v>
      </c>
      <c r="F159" s="154">
        <v>213</v>
      </c>
      <c r="G159" s="149"/>
      <c r="H159" s="142">
        <f t="shared" ref="H159" si="43">F159*G159</f>
        <v>0</v>
      </c>
    </row>
    <row r="160" spans="1:8" ht="38.25" x14ac:dyDescent="0.2">
      <c r="A160" s="146"/>
      <c r="B160" s="95"/>
      <c r="C160" s="67" t="s">
        <v>382</v>
      </c>
      <c r="D160" s="66">
        <v>213</v>
      </c>
      <c r="E160" s="95"/>
      <c r="F160" s="154"/>
      <c r="G160" s="149"/>
      <c r="H160" s="142"/>
    </row>
    <row r="161" spans="1:8" ht="39" customHeight="1" x14ac:dyDescent="0.2">
      <c r="A161" s="146">
        <v>89</v>
      </c>
      <c r="B161" s="95" t="s">
        <v>292</v>
      </c>
      <c r="C161" s="94" t="s">
        <v>364</v>
      </c>
      <c r="D161" s="94"/>
      <c r="E161" s="95" t="s">
        <v>198</v>
      </c>
      <c r="F161" s="148">
        <v>26</v>
      </c>
      <c r="G161" s="149"/>
      <c r="H161" s="142">
        <f t="shared" ref="H161" si="44">F161*G161</f>
        <v>0</v>
      </c>
    </row>
    <row r="162" spans="1:8" x14ac:dyDescent="0.2">
      <c r="A162" s="146"/>
      <c r="B162" s="95"/>
      <c r="C162" s="47" t="s">
        <v>325</v>
      </c>
      <c r="D162" s="62">
        <v>26</v>
      </c>
      <c r="E162" s="95"/>
      <c r="F162" s="148"/>
      <c r="G162" s="149"/>
      <c r="H162" s="142"/>
    </row>
    <row r="163" spans="1:8" ht="41.25" customHeight="1" x14ac:dyDescent="0.2">
      <c r="A163" s="146">
        <v>90</v>
      </c>
      <c r="B163" s="95" t="s">
        <v>292</v>
      </c>
      <c r="C163" s="94" t="s">
        <v>365</v>
      </c>
      <c r="D163" s="94"/>
      <c r="E163" s="95" t="s">
        <v>198</v>
      </c>
      <c r="F163" s="148">
        <v>55</v>
      </c>
      <c r="G163" s="149"/>
      <c r="H163" s="142">
        <f t="shared" ref="H163" si="45">F163*G163</f>
        <v>0</v>
      </c>
    </row>
    <row r="164" spans="1:8" x14ac:dyDescent="0.2">
      <c r="A164" s="146"/>
      <c r="B164" s="95"/>
      <c r="C164" s="47" t="s">
        <v>326</v>
      </c>
      <c r="D164" s="62">
        <v>55</v>
      </c>
      <c r="E164" s="95"/>
      <c r="F164" s="148"/>
      <c r="G164" s="149"/>
      <c r="H164" s="142"/>
    </row>
    <row r="165" spans="1:8" ht="42.75" customHeight="1" x14ac:dyDescent="0.2">
      <c r="A165" s="146">
        <v>91</v>
      </c>
      <c r="B165" s="95" t="s">
        <v>292</v>
      </c>
      <c r="C165" s="94" t="s">
        <v>366</v>
      </c>
      <c r="D165" s="94"/>
      <c r="E165" s="95" t="s">
        <v>194</v>
      </c>
      <c r="F165" s="148">
        <v>46</v>
      </c>
      <c r="G165" s="149"/>
      <c r="H165" s="142">
        <f t="shared" ref="H165" si="46">F165*G165</f>
        <v>0</v>
      </c>
    </row>
    <row r="166" spans="1:8" x14ac:dyDescent="0.2">
      <c r="A166" s="146"/>
      <c r="B166" s="95"/>
      <c r="C166" s="47" t="s">
        <v>327</v>
      </c>
      <c r="D166" s="62">
        <v>46</v>
      </c>
      <c r="E166" s="95"/>
      <c r="F166" s="148"/>
      <c r="G166" s="149"/>
      <c r="H166" s="142"/>
    </row>
    <row r="167" spans="1:8" ht="34.5" customHeight="1" x14ac:dyDescent="0.2">
      <c r="A167" s="146">
        <v>92</v>
      </c>
      <c r="B167" s="95" t="s">
        <v>292</v>
      </c>
      <c r="C167" s="94" t="s">
        <v>273</v>
      </c>
      <c r="D167" s="94"/>
      <c r="E167" s="95" t="s">
        <v>198</v>
      </c>
      <c r="F167" s="154">
        <v>261</v>
      </c>
      <c r="G167" s="149"/>
      <c r="H167" s="142">
        <f t="shared" ref="H167" si="47">F167*G167</f>
        <v>0</v>
      </c>
    </row>
    <row r="168" spans="1:8" ht="25.5" x14ac:dyDescent="0.2">
      <c r="A168" s="146"/>
      <c r="B168" s="95"/>
      <c r="C168" s="47" t="s">
        <v>328</v>
      </c>
      <c r="D168" s="62">
        <v>261</v>
      </c>
      <c r="E168" s="95"/>
      <c r="F168" s="154"/>
      <c r="G168" s="149"/>
      <c r="H168" s="142"/>
    </row>
    <row r="169" spans="1:8" ht="31.5" customHeight="1" x14ac:dyDescent="0.2">
      <c r="A169" s="146">
        <v>93</v>
      </c>
      <c r="B169" s="95" t="s">
        <v>292</v>
      </c>
      <c r="C169" s="95" t="s">
        <v>282</v>
      </c>
      <c r="D169" s="94"/>
      <c r="E169" s="95" t="s">
        <v>200</v>
      </c>
      <c r="F169" s="148">
        <v>11</v>
      </c>
      <c r="G169" s="149"/>
      <c r="H169" s="142">
        <f t="shared" ref="H169" si="48">F169*G169</f>
        <v>0</v>
      </c>
    </row>
    <row r="170" spans="1:8" x14ac:dyDescent="0.2">
      <c r="A170" s="146"/>
      <c r="B170" s="95"/>
      <c r="C170" s="47" t="s">
        <v>314</v>
      </c>
      <c r="D170" s="62">
        <v>11</v>
      </c>
      <c r="E170" s="95"/>
      <c r="F170" s="148"/>
      <c r="G170" s="149"/>
      <c r="H170" s="142"/>
    </row>
    <row r="171" spans="1:8" ht="29.25" customHeight="1" x14ac:dyDescent="0.2">
      <c r="A171" s="146">
        <v>94</v>
      </c>
      <c r="B171" s="95" t="s">
        <v>292</v>
      </c>
      <c r="C171" s="94" t="s">
        <v>368</v>
      </c>
      <c r="D171" s="94"/>
      <c r="E171" s="95" t="s">
        <v>198</v>
      </c>
      <c r="F171" s="154">
        <v>239</v>
      </c>
      <c r="G171" s="147"/>
      <c r="H171" s="142">
        <f t="shared" ref="H171" si="49">F171*G171</f>
        <v>0</v>
      </c>
    </row>
    <row r="172" spans="1:8" ht="25.5" x14ac:dyDescent="0.2">
      <c r="A172" s="146"/>
      <c r="B172" s="95"/>
      <c r="C172" s="47" t="s">
        <v>329</v>
      </c>
      <c r="D172" s="62">
        <v>239</v>
      </c>
      <c r="E172" s="95"/>
      <c r="F172" s="154"/>
      <c r="G172" s="147"/>
      <c r="H172" s="142"/>
    </row>
    <row r="173" spans="1:8" x14ac:dyDescent="0.2">
      <c r="A173" s="95" t="s">
        <v>330</v>
      </c>
      <c r="B173" s="95"/>
      <c r="C173" s="95"/>
      <c r="D173" s="95"/>
      <c r="E173" s="95"/>
      <c r="F173" s="95"/>
      <c r="G173" s="95"/>
      <c r="H173" s="65">
        <f>SUM(H151:H171)</f>
        <v>0</v>
      </c>
    </row>
    <row r="174" spans="1:8" ht="20.25" customHeight="1" x14ac:dyDescent="0.2">
      <c r="A174" s="95" t="s">
        <v>289</v>
      </c>
      <c r="B174" s="95"/>
      <c r="C174" s="95"/>
      <c r="D174" s="95"/>
      <c r="E174" s="95"/>
      <c r="F174" s="95"/>
      <c r="G174" s="95"/>
      <c r="H174" s="95"/>
    </row>
    <row r="175" spans="1:8" ht="69.75" customHeight="1" x14ac:dyDescent="0.2">
      <c r="A175" s="146">
        <v>95</v>
      </c>
      <c r="B175" s="95" t="s">
        <v>292</v>
      </c>
      <c r="C175" s="95" t="s">
        <v>392</v>
      </c>
      <c r="D175" s="94"/>
      <c r="E175" s="95" t="s">
        <v>194</v>
      </c>
      <c r="F175" s="148">
        <v>11</v>
      </c>
      <c r="G175" s="101"/>
      <c r="H175" s="142">
        <f>F175*G175</f>
        <v>0</v>
      </c>
    </row>
    <row r="176" spans="1:8" x14ac:dyDescent="0.2">
      <c r="A176" s="146"/>
      <c r="B176" s="95"/>
      <c r="C176" s="47" t="s">
        <v>331</v>
      </c>
      <c r="D176" s="62">
        <v>11</v>
      </c>
      <c r="E176" s="95"/>
      <c r="F176" s="148"/>
      <c r="G176" s="101"/>
      <c r="H176" s="142"/>
    </row>
    <row r="177" spans="1:8" ht="72" customHeight="1" x14ac:dyDescent="0.2">
      <c r="A177" s="146">
        <v>96</v>
      </c>
      <c r="B177" s="95" t="s">
        <v>292</v>
      </c>
      <c r="C177" s="95" t="s">
        <v>395</v>
      </c>
      <c r="D177" s="94"/>
      <c r="E177" s="95" t="s">
        <v>194</v>
      </c>
      <c r="F177" s="148">
        <v>11</v>
      </c>
      <c r="G177" s="142"/>
      <c r="H177" s="142">
        <f t="shared" ref="H177" si="50">F177*G177</f>
        <v>0</v>
      </c>
    </row>
    <row r="178" spans="1:8" x14ac:dyDescent="0.2">
      <c r="A178" s="146"/>
      <c r="B178" s="95"/>
      <c r="C178" s="47" t="s">
        <v>331</v>
      </c>
      <c r="D178" s="62">
        <v>11</v>
      </c>
      <c r="E178" s="95"/>
      <c r="F178" s="148"/>
      <c r="G178" s="142"/>
      <c r="H178" s="142"/>
    </row>
    <row r="179" spans="1:8" ht="62.25" customHeight="1" x14ac:dyDescent="0.2">
      <c r="A179" s="146">
        <v>97</v>
      </c>
      <c r="B179" s="95" t="s">
        <v>292</v>
      </c>
      <c r="C179" s="94" t="s">
        <v>370</v>
      </c>
      <c r="D179" s="94"/>
      <c r="E179" s="95" t="s">
        <v>194</v>
      </c>
      <c r="F179" s="148">
        <v>11</v>
      </c>
      <c r="G179" s="101"/>
      <c r="H179" s="142">
        <f t="shared" ref="H179" si="51">F179*G179</f>
        <v>0</v>
      </c>
    </row>
    <row r="180" spans="1:8" x14ac:dyDescent="0.2">
      <c r="A180" s="146"/>
      <c r="B180" s="95"/>
      <c r="C180" s="47" t="s">
        <v>331</v>
      </c>
      <c r="D180" s="62">
        <v>11</v>
      </c>
      <c r="E180" s="95"/>
      <c r="F180" s="148"/>
      <c r="G180" s="101"/>
      <c r="H180" s="142"/>
    </row>
    <row r="181" spans="1:8" ht="27" customHeight="1" x14ac:dyDescent="0.2">
      <c r="A181" s="146">
        <v>98</v>
      </c>
      <c r="B181" s="95" t="s">
        <v>292</v>
      </c>
      <c r="C181" s="95" t="s">
        <v>394</v>
      </c>
      <c r="D181" s="94"/>
      <c r="E181" s="95" t="s">
        <v>194</v>
      </c>
      <c r="F181" s="148">
        <v>11</v>
      </c>
      <c r="G181" s="142"/>
      <c r="H181" s="142">
        <f t="shared" ref="H181" si="52">F181*G181</f>
        <v>0</v>
      </c>
    </row>
    <row r="182" spans="1:8" x14ac:dyDescent="0.2">
      <c r="A182" s="146"/>
      <c r="B182" s="95"/>
      <c r="C182" s="47" t="s">
        <v>331</v>
      </c>
      <c r="D182" s="62">
        <v>11</v>
      </c>
      <c r="E182" s="95"/>
      <c r="F182" s="148"/>
      <c r="G182" s="142"/>
      <c r="H182" s="142"/>
    </row>
    <row r="183" spans="1:8" ht="49.5" customHeight="1" x14ac:dyDescent="0.2">
      <c r="A183" s="146">
        <v>99</v>
      </c>
      <c r="B183" s="95" t="s">
        <v>292</v>
      </c>
      <c r="C183" s="94" t="s">
        <v>371</v>
      </c>
      <c r="D183" s="94"/>
      <c r="E183" s="95" t="s">
        <v>295</v>
      </c>
      <c r="F183" s="148">
        <v>11</v>
      </c>
      <c r="G183" s="101"/>
      <c r="H183" s="142">
        <f t="shared" ref="H183:H187" si="53">F183*G183</f>
        <v>0</v>
      </c>
    </row>
    <row r="184" spans="1:8" x14ac:dyDescent="0.2">
      <c r="A184" s="146"/>
      <c r="B184" s="95"/>
      <c r="C184" s="47" t="s">
        <v>331</v>
      </c>
      <c r="D184" s="62">
        <v>11</v>
      </c>
      <c r="E184" s="95"/>
      <c r="F184" s="148"/>
      <c r="G184" s="101"/>
      <c r="H184" s="142"/>
    </row>
    <row r="185" spans="1:8" ht="45" customHeight="1" x14ac:dyDescent="0.2">
      <c r="A185" s="146">
        <v>100</v>
      </c>
      <c r="B185" s="95" t="s">
        <v>292</v>
      </c>
      <c r="C185" s="94" t="s">
        <v>372</v>
      </c>
      <c r="D185" s="94"/>
      <c r="E185" s="95" t="s">
        <v>194</v>
      </c>
      <c r="F185" s="73">
        <v>11</v>
      </c>
      <c r="G185" s="71"/>
      <c r="H185" s="142">
        <f t="shared" si="53"/>
        <v>0</v>
      </c>
    </row>
    <row r="186" spans="1:8" ht="22.5" customHeight="1" x14ac:dyDescent="0.2">
      <c r="A186" s="146"/>
      <c r="B186" s="95"/>
      <c r="C186" s="95" t="s">
        <v>332</v>
      </c>
      <c r="D186" s="95"/>
      <c r="E186" s="95"/>
      <c r="F186" s="74"/>
      <c r="G186" s="72"/>
      <c r="H186" s="142"/>
    </row>
    <row r="187" spans="1:8" ht="45.75" customHeight="1" x14ac:dyDescent="0.2">
      <c r="A187" s="146">
        <v>101</v>
      </c>
      <c r="B187" s="95" t="s">
        <v>292</v>
      </c>
      <c r="C187" s="94" t="s">
        <v>373</v>
      </c>
      <c r="D187" s="94"/>
      <c r="E187" s="95" t="s">
        <v>306</v>
      </c>
      <c r="F187" s="73">
        <v>11</v>
      </c>
      <c r="G187" s="71"/>
      <c r="H187" s="142">
        <f t="shared" si="53"/>
        <v>0</v>
      </c>
    </row>
    <row r="188" spans="1:8" ht="27.75" customHeight="1" x14ac:dyDescent="0.2">
      <c r="A188" s="146"/>
      <c r="B188" s="95"/>
      <c r="C188" s="95" t="s">
        <v>332</v>
      </c>
      <c r="D188" s="95"/>
      <c r="E188" s="95"/>
      <c r="F188" s="74"/>
      <c r="G188" s="72"/>
      <c r="H188" s="142"/>
    </row>
    <row r="189" spans="1:8" ht="33.75" customHeight="1" x14ac:dyDescent="0.2">
      <c r="A189" s="63">
        <v>102</v>
      </c>
      <c r="B189" s="47" t="s">
        <v>292</v>
      </c>
      <c r="C189" s="94" t="s">
        <v>374</v>
      </c>
      <c r="D189" s="94"/>
      <c r="E189" s="47" t="s">
        <v>194</v>
      </c>
      <c r="F189" s="62">
        <v>1</v>
      </c>
      <c r="G189" s="64"/>
      <c r="H189" s="64">
        <f>F189*G189</f>
        <v>0</v>
      </c>
    </row>
    <row r="190" spans="1:8" ht="33.75" customHeight="1" x14ac:dyDescent="0.2">
      <c r="A190" s="63">
        <v>103</v>
      </c>
      <c r="B190" s="47" t="s">
        <v>292</v>
      </c>
      <c r="C190" s="95" t="s">
        <v>284</v>
      </c>
      <c r="D190" s="94"/>
      <c r="E190" s="47" t="s">
        <v>194</v>
      </c>
      <c r="F190" s="62">
        <v>10</v>
      </c>
      <c r="G190" s="64"/>
      <c r="H190" s="64">
        <f t="shared" ref="H190:H192" si="54">F190*G190</f>
        <v>0</v>
      </c>
    </row>
    <row r="191" spans="1:8" ht="33.75" customHeight="1" x14ac:dyDescent="0.2">
      <c r="A191" s="63">
        <v>104</v>
      </c>
      <c r="B191" s="47" t="s">
        <v>292</v>
      </c>
      <c r="C191" s="94" t="s">
        <v>274</v>
      </c>
      <c r="D191" s="94"/>
      <c r="E191" s="47" t="s">
        <v>194</v>
      </c>
      <c r="F191" s="62">
        <v>1</v>
      </c>
      <c r="G191" s="64"/>
      <c r="H191" s="64">
        <f t="shared" si="54"/>
        <v>0</v>
      </c>
    </row>
    <row r="192" spans="1:8" ht="33.75" customHeight="1" x14ac:dyDescent="0.2">
      <c r="A192" s="63">
        <v>105</v>
      </c>
      <c r="B192" s="47" t="s">
        <v>292</v>
      </c>
      <c r="C192" s="95" t="s">
        <v>284</v>
      </c>
      <c r="D192" s="94"/>
      <c r="E192" s="47" t="s">
        <v>194</v>
      </c>
      <c r="F192" s="62">
        <v>10</v>
      </c>
      <c r="G192" s="64"/>
      <c r="H192" s="64">
        <f t="shared" si="54"/>
        <v>0</v>
      </c>
    </row>
    <row r="193" spans="1:8" ht="12.75" customHeight="1" x14ac:dyDescent="0.2">
      <c r="A193" s="95" t="s">
        <v>333</v>
      </c>
      <c r="B193" s="95"/>
      <c r="C193" s="95"/>
      <c r="D193" s="95"/>
      <c r="E193" s="95"/>
      <c r="F193" s="95"/>
      <c r="G193" s="95"/>
      <c r="H193" s="64">
        <f>SUM(H175:H192)</f>
        <v>0</v>
      </c>
    </row>
    <row r="194" spans="1:8" ht="12.75" customHeight="1" x14ac:dyDescent="0.2">
      <c r="A194" s="105" t="s">
        <v>201</v>
      </c>
      <c r="B194" s="105"/>
      <c r="C194" s="105"/>
      <c r="D194" s="105"/>
      <c r="E194" s="105"/>
      <c r="F194" s="105"/>
      <c r="G194" s="105"/>
      <c r="H194" s="64">
        <f>H193+H173+H149</f>
        <v>0</v>
      </c>
    </row>
    <row r="195" spans="1:8" ht="32.25" customHeight="1" x14ac:dyDescent="0.2">
      <c r="A195" s="94" t="s">
        <v>383</v>
      </c>
      <c r="B195" s="94"/>
      <c r="C195" s="94"/>
      <c r="D195" s="94"/>
      <c r="E195" s="94"/>
      <c r="F195" s="94"/>
      <c r="G195" s="94"/>
      <c r="H195" s="94"/>
    </row>
    <row r="196" spans="1:8" ht="27.75" customHeight="1" x14ac:dyDescent="0.2">
      <c r="A196" s="146">
        <v>106</v>
      </c>
      <c r="B196" s="95" t="s">
        <v>292</v>
      </c>
      <c r="C196" s="94" t="s">
        <v>352</v>
      </c>
      <c r="D196" s="94"/>
      <c r="E196" s="95" t="s">
        <v>199</v>
      </c>
      <c r="F196" s="148">
        <v>0.64</v>
      </c>
      <c r="G196" s="149"/>
      <c r="H196" s="149">
        <f>G196*F196</f>
        <v>0</v>
      </c>
    </row>
    <row r="197" spans="1:8" ht="27.75" customHeight="1" x14ac:dyDescent="0.2">
      <c r="A197" s="146"/>
      <c r="B197" s="95"/>
      <c r="C197" s="47" t="s">
        <v>288</v>
      </c>
      <c r="D197" s="62">
        <v>0.64</v>
      </c>
      <c r="E197" s="95"/>
      <c r="F197" s="148"/>
      <c r="G197" s="149"/>
      <c r="H197" s="149"/>
    </row>
    <row r="198" spans="1:8" ht="27.75" customHeight="1" x14ac:dyDescent="0.2">
      <c r="A198" s="146">
        <v>107</v>
      </c>
      <c r="B198" s="95" t="s">
        <v>292</v>
      </c>
      <c r="C198" s="94" t="s">
        <v>353</v>
      </c>
      <c r="D198" s="94"/>
      <c r="E198" s="95" t="s">
        <v>199</v>
      </c>
      <c r="F198" s="148">
        <v>0.48</v>
      </c>
      <c r="G198" s="149"/>
      <c r="H198" s="149">
        <f t="shared" ref="H198" si="55">G198*F198</f>
        <v>0</v>
      </c>
    </row>
    <row r="199" spans="1:8" ht="27.75" customHeight="1" x14ac:dyDescent="0.2">
      <c r="A199" s="146"/>
      <c r="B199" s="95"/>
      <c r="C199" s="47" t="s">
        <v>293</v>
      </c>
      <c r="D199" s="62">
        <v>0.48</v>
      </c>
      <c r="E199" s="95"/>
      <c r="F199" s="148"/>
      <c r="G199" s="149"/>
      <c r="H199" s="149"/>
    </row>
    <row r="200" spans="1:8" ht="27.75" customHeight="1" x14ac:dyDescent="0.2">
      <c r="A200" s="146">
        <v>108</v>
      </c>
      <c r="B200" s="95" t="s">
        <v>292</v>
      </c>
      <c r="C200" s="94" t="s">
        <v>354</v>
      </c>
      <c r="D200" s="94"/>
      <c r="E200" s="95" t="s">
        <v>198</v>
      </c>
      <c r="F200" s="148">
        <v>4</v>
      </c>
      <c r="G200" s="147"/>
      <c r="H200" s="149">
        <f t="shared" ref="H200" si="56">G200*F200</f>
        <v>0</v>
      </c>
    </row>
    <row r="201" spans="1:8" ht="27.75" customHeight="1" x14ac:dyDescent="0.2">
      <c r="A201" s="146"/>
      <c r="B201" s="95"/>
      <c r="C201" s="47" t="s">
        <v>294</v>
      </c>
      <c r="D201" s="62">
        <v>4</v>
      </c>
      <c r="E201" s="95"/>
      <c r="F201" s="148"/>
      <c r="G201" s="147"/>
      <c r="H201" s="149"/>
    </row>
    <row r="202" spans="1:8" ht="42.75" customHeight="1" x14ac:dyDescent="0.2">
      <c r="A202" s="63">
        <v>109</v>
      </c>
      <c r="B202" s="47" t="s">
        <v>292</v>
      </c>
      <c r="C202" s="95" t="s">
        <v>279</v>
      </c>
      <c r="D202" s="94"/>
      <c r="E202" s="47" t="s">
        <v>295</v>
      </c>
      <c r="F202" s="62">
        <v>1</v>
      </c>
      <c r="G202" s="64"/>
      <c r="H202" s="64">
        <f>G202*F202</f>
        <v>0</v>
      </c>
    </row>
    <row r="203" spans="1:8" ht="39.75" customHeight="1" x14ac:dyDescent="0.2">
      <c r="A203" s="63">
        <v>110</v>
      </c>
      <c r="B203" s="47" t="s">
        <v>292</v>
      </c>
      <c r="C203" s="95" t="s">
        <v>280</v>
      </c>
      <c r="D203" s="94"/>
      <c r="E203" s="47" t="s">
        <v>295</v>
      </c>
      <c r="F203" s="62">
        <v>1</v>
      </c>
      <c r="G203" s="64"/>
      <c r="H203" s="64">
        <f t="shared" ref="H203:H205" si="57">G203*F203</f>
        <v>0</v>
      </c>
    </row>
    <row r="204" spans="1:8" ht="27.75" customHeight="1" x14ac:dyDescent="0.2">
      <c r="A204" s="63">
        <v>111</v>
      </c>
      <c r="B204" s="47" t="s">
        <v>292</v>
      </c>
      <c r="C204" s="94" t="s">
        <v>357</v>
      </c>
      <c r="D204" s="94"/>
      <c r="E204" s="47" t="s">
        <v>198</v>
      </c>
      <c r="F204" s="62">
        <v>2</v>
      </c>
      <c r="G204" s="64"/>
      <c r="H204" s="64">
        <f t="shared" si="57"/>
        <v>0</v>
      </c>
    </row>
    <row r="205" spans="1:8" ht="27.75" customHeight="1" x14ac:dyDescent="0.2">
      <c r="A205" s="63">
        <v>112</v>
      </c>
      <c r="B205" s="47" t="s">
        <v>292</v>
      </c>
      <c r="C205" s="94" t="s">
        <v>358</v>
      </c>
      <c r="D205" s="94"/>
      <c r="E205" s="47" t="s">
        <v>198</v>
      </c>
      <c r="F205" s="62">
        <v>4</v>
      </c>
      <c r="G205" s="64"/>
      <c r="H205" s="64">
        <f t="shared" si="57"/>
        <v>0</v>
      </c>
    </row>
    <row r="206" spans="1:8" ht="27.75" customHeight="1" x14ac:dyDescent="0.2">
      <c r="A206" s="146">
        <v>113</v>
      </c>
      <c r="B206" s="95" t="s">
        <v>292</v>
      </c>
      <c r="C206" s="94" t="s">
        <v>359</v>
      </c>
      <c r="D206" s="94"/>
      <c r="E206" s="95" t="s">
        <v>194</v>
      </c>
      <c r="F206" s="148">
        <v>2</v>
      </c>
      <c r="G206" s="149"/>
      <c r="H206" s="149">
        <f>F206*G206</f>
        <v>0</v>
      </c>
    </row>
    <row r="207" spans="1:8" ht="21" customHeight="1" x14ac:dyDescent="0.2">
      <c r="A207" s="146"/>
      <c r="B207" s="95"/>
      <c r="C207" s="47" t="s">
        <v>334</v>
      </c>
      <c r="D207" s="62">
        <v>2</v>
      </c>
      <c r="E207" s="95"/>
      <c r="F207" s="148"/>
      <c r="G207" s="149"/>
      <c r="H207" s="149"/>
    </row>
    <row r="208" spans="1:8" ht="27.75" customHeight="1" x14ac:dyDescent="0.2">
      <c r="A208" s="63">
        <v>114</v>
      </c>
      <c r="B208" s="47" t="s">
        <v>292</v>
      </c>
      <c r="C208" s="95" t="s">
        <v>282</v>
      </c>
      <c r="D208" s="94"/>
      <c r="E208" s="47" t="s">
        <v>200</v>
      </c>
      <c r="F208" s="62">
        <v>1</v>
      </c>
      <c r="G208" s="64"/>
      <c r="H208" s="64">
        <f>G208*F208</f>
        <v>0</v>
      </c>
    </row>
    <row r="209" spans="1:8" ht="27.75" customHeight="1" x14ac:dyDescent="0.2">
      <c r="A209" s="63">
        <v>115</v>
      </c>
      <c r="B209" s="47" t="s">
        <v>292</v>
      </c>
      <c r="C209" s="94" t="s">
        <v>274</v>
      </c>
      <c r="D209" s="94"/>
      <c r="E209" s="47" t="s">
        <v>194</v>
      </c>
      <c r="F209" s="62">
        <v>1</v>
      </c>
      <c r="G209" s="64"/>
      <c r="H209" s="64">
        <f>G209*F209</f>
        <v>0</v>
      </c>
    </row>
    <row r="210" spans="1:8" x14ac:dyDescent="0.2">
      <c r="A210" s="95" t="s">
        <v>335</v>
      </c>
      <c r="B210" s="95"/>
      <c r="C210" s="95"/>
      <c r="D210" s="95"/>
      <c r="E210" s="95"/>
      <c r="F210" s="95"/>
      <c r="G210" s="95"/>
      <c r="H210" s="64">
        <f>SUM(H196:H209)</f>
        <v>0</v>
      </c>
    </row>
    <row r="211" spans="1:8" ht="25.5" customHeight="1" x14ac:dyDescent="0.2">
      <c r="A211" s="143" t="s">
        <v>336</v>
      </c>
      <c r="B211" s="144"/>
      <c r="C211" s="144"/>
      <c r="D211" s="144"/>
      <c r="E211" s="144"/>
      <c r="F211" s="144"/>
      <c r="G211" s="144"/>
      <c r="H211" s="145"/>
    </row>
    <row r="212" spans="1:8" ht="33.75" customHeight="1" x14ac:dyDescent="0.2">
      <c r="A212" s="146">
        <v>116</v>
      </c>
      <c r="B212" s="95" t="s">
        <v>292</v>
      </c>
      <c r="C212" s="94" t="s">
        <v>352</v>
      </c>
      <c r="D212" s="94"/>
      <c r="E212" s="95" t="s">
        <v>199</v>
      </c>
      <c r="F212" s="73">
        <v>74.760000000000005</v>
      </c>
      <c r="G212" s="71"/>
      <c r="H212" s="71">
        <f>G212*F212</f>
        <v>0</v>
      </c>
    </row>
    <row r="213" spans="1:8" ht="33" customHeight="1" x14ac:dyDescent="0.2">
      <c r="A213" s="146"/>
      <c r="B213" s="95"/>
      <c r="C213" s="102" t="s">
        <v>337</v>
      </c>
      <c r="D213" s="102"/>
      <c r="E213" s="95"/>
      <c r="F213" s="74"/>
      <c r="G213" s="72"/>
      <c r="H213" s="72"/>
    </row>
    <row r="214" spans="1:8" ht="33.75" customHeight="1" x14ac:dyDescent="0.2">
      <c r="A214" s="146">
        <v>117</v>
      </c>
      <c r="B214" s="95" t="s">
        <v>292</v>
      </c>
      <c r="C214" s="94" t="s">
        <v>353</v>
      </c>
      <c r="D214" s="94"/>
      <c r="E214" s="95" t="s">
        <v>199</v>
      </c>
      <c r="F214" s="73">
        <v>53.4</v>
      </c>
      <c r="G214" s="71"/>
      <c r="H214" s="71">
        <f t="shared" ref="H214" si="58">G214*F214</f>
        <v>0</v>
      </c>
    </row>
    <row r="215" spans="1:8" ht="33.75" customHeight="1" x14ac:dyDescent="0.2">
      <c r="A215" s="146"/>
      <c r="B215" s="95"/>
      <c r="C215" s="102" t="s">
        <v>338</v>
      </c>
      <c r="D215" s="102"/>
      <c r="E215" s="95"/>
      <c r="F215" s="74"/>
      <c r="G215" s="72"/>
      <c r="H215" s="72"/>
    </row>
    <row r="216" spans="1:8" ht="33.75" customHeight="1" x14ac:dyDescent="0.2">
      <c r="A216" s="146">
        <v>118</v>
      </c>
      <c r="B216" s="95" t="s">
        <v>292</v>
      </c>
      <c r="C216" s="94" t="s">
        <v>354</v>
      </c>
      <c r="D216" s="94"/>
      <c r="E216" s="95" t="s">
        <v>198</v>
      </c>
      <c r="F216" s="73">
        <v>534</v>
      </c>
      <c r="G216" s="71"/>
      <c r="H216" s="71">
        <f t="shared" ref="H216" si="59">G216*F216</f>
        <v>0</v>
      </c>
    </row>
    <row r="217" spans="1:8" ht="28.5" customHeight="1" x14ac:dyDescent="0.2">
      <c r="A217" s="146"/>
      <c r="B217" s="95"/>
      <c r="C217" s="102" t="s">
        <v>339</v>
      </c>
      <c r="D217" s="102"/>
      <c r="E217" s="95"/>
      <c r="F217" s="74"/>
      <c r="G217" s="72"/>
      <c r="H217" s="72"/>
    </row>
    <row r="218" spans="1:8" ht="33.75" customHeight="1" x14ac:dyDescent="0.2">
      <c r="A218" s="146">
        <v>119</v>
      </c>
      <c r="B218" s="95" t="s">
        <v>292</v>
      </c>
      <c r="C218" s="95" t="s">
        <v>276</v>
      </c>
      <c r="D218" s="94"/>
      <c r="E218" s="95" t="s">
        <v>198</v>
      </c>
      <c r="F218" s="73">
        <v>23</v>
      </c>
      <c r="G218" s="71"/>
      <c r="H218" s="71">
        <f t="shared" ref="H218" si="60">G218*F218</f>
        <v>0</v>
      </c>
    </row>
    <row r="219" spans="1:8" ht="28.5" customHeight="1" x14ac:dyDescent="0.2">
      <c r="A219" s="146"/>
      <c r="B219" s="95"/>
      <c r="C219" s="102" t="s">
        <v>340</v>
      </c>
      <c r="D219" s="102"/>
      <c r="E219" s="95"/>
      <c r="F219" s="74"/>
      <c r="G219" s="72"/>
      <c r="H219" s="72"/>
    </row>
    <row r="220" spans="1:8" ht="36.75" customHeight="1" x14ac:dyDescent="0.2">
      <c r="A220" s="146">
        <v>120</v>
      </c>
      <c r="B220" s="95" t="s">
        <v>292</v>
      </c>
      <c r="C220" s="94" t="s">
        <v>362</v>
      </c>
      <c r="D220" s="94"/>
      <c r="E220" s="95" t="s">
        <v>198</v>
      </c>
      <c r="F220" s="154">
        <v>244</v>
      </c>
      <c r="G220" s="149"/>
      <c r="H220" s="71">
        <f t="shared" ref="H220" si="61">G220*F220</f>
        <v>0</v>
      </c>
    </row>
    <row r="221" spans="1:8" ht="25.5" x14ac:dyDescent="0.2">
      <c r="A221" s="146"/>
      <c r="B221" s="95"/>
      <c r="C221" s="47" t="s">
        <v>341</v>
      </c>
      <c r="D221" s="62">
        <v>244</v>
      </c>
      <c r="E221" s="95"/>
      <c r="F221" s="154"/>
      <c r="G221" s="149"/>
      <c r="H221" s="72"/>
    </row>
    <row r="222" spans="1:8" ht="36.75" customHeight="1" x14ac:dyDescent="0.2">
      <c r="A222" s="146">
        <v>121</v>
      </c>
      <c r="B222" s="95" t="s">
        <v>292</v>
      </c>
      <c r="C222" s="94" t="s">
        <v>364</v>
      </c>
      <c r="D222" s="94"/>
      <c r="E222" s="95" t="s">
        <v>198</v>
      </c>
      <c r="F222" s="148">
        <v>23</v>
      </c>
      <c r="G222" s="149"/>
      <c r="H222" s="71">
        <f t="shared" ref="H222" si="62">G222*F222</f>
        <v>0</v>
      </c>
    </row>
    <row r="223" spans="1:8" x14ac:dyDescent="0.2">
      <c r="A223" s="146"/>
      <c r="B223" s="95"/>
      <c r="C223" s="47" t="s">
        <v>342</v>
      </c>
      <c r="D223" s="62">
        <v>23</v>
      </c>
      <c r="E223" s="95"/>
      <c r="F223" s="148"/>
      <c r="G223" s="149"/>
      <c r="H223" s="72"/>
    </row>
    <row r="224" spans="1:8" ht="24.75" customHeight="1" x14ac:dyDescent="0.2">
      <c r="A224" s="146">
        <v>122</v>
      </c>
      <c r="B224" s="95" t="s">
        <v>292</v>
      </c>
      <c r="C224" s="94" t="s">
        <v>365</v>
      </c>
      <c r="D224" s="94"/>
      <c r="E224" s="95" t="s">
        <v>198</v>
      </c>
      <c r="F224" s="148">
        <v>35</v>
      </c>
      <c r="G224" s="149"/>
      <c r="H224" s="71">
        <f t="shared" ref="H224" si="63">G224*F224</f>
        <v>0</v>
      </c>
    </row>
    <row r="225" spans="1:8" x14ac:dyDescent="0.2">
      <c r="A225" s="146"/>
      <c r="B225" s="95"/>
      <c r="C225" s="47" t="s">
        <v>343</v>
      </c>
      <c r="D225" s="62">
        <v>35</v>
      </c>
      <c r="E225" s="95"/>
      <c r="F225" s="148"/>
      <c r="G225" s="149"/>
      <c r="H225" s="72"/>
    </row>
    <row r="226" spans="1:8" ht="41.25" customHeight="1" x14ac:dyDescent="0.2">
      <c r="A226" s="146">
        <v>123</v>
      </c>
      <c r="B226" s="95" t="s">
        <v>292</v>
      </c>
      <c r="C226" s="94" t="s">
        <v>366</v>
      </c>
      <c r="D226" s="94"/>
      <c r="E226" s="95" t="s">
        <v>194</v>
      </c>
      <c r="F226" s="148">
        <v>14</v>
      </c>
      <c r="G226" s="149"/>
      <c r="H226" s="71">
        <f t="shared" ref="H226" si="64">G226*F226</f>
        <v>0</v>
      </c>
    </row>
    <row r="227" spans="1:8" x14ac:dyDescent="0.2">
      <c r="A227" s="146"/>
      <c r="B227" s="95"/>
      <c r="C227" s="47" t="s">
        <v>344</v>
      </c>
      <c r="D227" s="62">
        <v>14</v>
      </c>
      <c r="E227" s="95"/>
      <c r="F227" s="148"/>
      <c r="G227" s="149"/>
      <c r="H227" s="72"/>
    </row>
    <row r="228" spans="1:8" ht="32.25" customHeight="1" x14ac:dyDescent="0.2">
      <c r="A228" s="146">
        <v>124</v>
      </c>
      <c r="B228" s="95" t="s">
        <v>292</v>
      </c>
      <c r="C228" s="94" t="s">
        <v>273</v>
      </c>
      <c r="D228" s="94"/>
      <c r="E228" s="95" t="s">
        <v>198</v>
      </c>
      <c r="F228" s="154">
        <v>281</v>
      </c>
      <c r="G228" s="149"/>
      <c r="H228" s="71">
        <f t="shared" ref="H228" si="65">G228*F228</f>
        <v>0</v>
      </c>
    </row>
    <row r="229" spans="1:8" x14ac:dyDescent="0.2">
      <c r="A229" s="146"/>
      <c r="B229" s="95"/>
      <c r="C229" s="47" t="s">
        <v>345</v>
      </c>
      <c r="D229" s="62">
        <v>281</v>
      </c>
      <c r="E229" s="95"/>
      <c r="F229" s="154"/>
      <c r="G229" s="149"/>
      <c r="H229" s="72"/>
    </row>
    <row r="230" spans="1:8" ht="30" customHeight="1" x14ac:dyDescent="0.2">
      <c r="A230" s="146">
        <v>125</v>
      </c>
      <c r="B230" s="95" t="s">
        <v>292</v>
      </c>
      <c r="C230" s="94" t="s">
        <v>377</v>
      </c>
      <c r="D230" s="94"/>
      <c r="E230" s="95" t="s">
        <v>200</v>
      </c>
      <c r="F230" s="148">
        <v>7</v>
      </c>
      <c r="G230" s="149"/>
      <c r="H230" s="71">
        <f t="shared" ref="H230" si="66">G230*F230</f>
        <v>0</v>
      </c>
    </row>
    <row r="231" spans="1:8" x14ac:dyDescent="0.2">
      <c r="A231" s="146"/>
      <c r="B231" s="95"/>
      <c r="C231" s="47" t="s">
        <v>346</v>
      </c>
      <c r="D231" s="62">
        <v>7</v>
      </c>
      <c r="E231" s="95"/>
      <c r="F231" s="148"/>
      <c r="G231" s="149"/>
      <c r="H231" s="72"/>
    </row>
    <row r="232" spans="1:8" ht="25.5" customHeight="1" x14ac:dyDescent="0.2">
      <c r="A232" s="146">
        <v>126</v>
      </c>
      <c r="B232" s="95" t="s">
        <v>292</v>
      </c>
      <c r="C232" s="94" t="s">
        <v>368</v>
      </c>
      <c r="D232" s="94"/>
      <c r="E232" s="95" t="s">
        <v>198</v>
      </c>
      <c r="F232" s="154">
        <v>267</v>
      </c>
      <c r="G232" s="147"/>
      <c r="H232" s="71">
        <f>G232*F232</f>
        <v>0</v>
      </c>
    </row>
    <row r="233" spans="1:8" x14ac:dyDescent="0.2">
      <c r="A233" s="146"/>
      <c r="B233" s="95"/>
      <c r="C233" s="47" t="s">
        <v>347</v>
      </c>
      <c r="D233" s="62">
        <v>267</v>
      </c>
      <c r="E233" s="95"/>
      <c r="F233" s="154"/>
      <c r="G233" s="147"/>
      <c r="H233" s="72"/>
    </row>
    <row r="234" spans="1:8" ht="22.5" customHeight="1" x14ac:dyDescent="0.2">
      <c r="A234" s="95" t="s">
        <v>348</v>
      </c>
      <c r="B234" s="95"/>
      <c r="C234" s="95"/>
      <c r="D234" s="95"/>
      <c r="E234" s="95"/>
      <c r="F234" s="95"/>
      <c r="G234" s="95"/>
      <c r="H234" s="65">
        <f>SUM(H212:H232)</f>
        <v>0</v>
      </c>
    </row>
    <row r="235" spans="1:8" ht="72.75" customHeight="1" x14ac:dyDescent="0.2">
      <c r="A235" s="146">
        <v>127</v>
      </c>
      <c r="B235" s="95" t="s">
        <v>292</v>
      </c>
      <c r="C235" s="95" t="s">
        <v>392</v>
      </c>
      <c r="D235" s="94"/>
      <c r="E235" s="95" t="s">
        <v>194</v>
      </c>
      <c r="F235" s="148">
        <v>7</v>
      </c>
      <c r="G235" s="101"/>
      <c r="H235" s="142">
        <f>G235*F235</f>
        <v>0</v>
      </c>
    </row>
    <row r="236" spans="1:8" x14ac:dyDescent="0.2">
      <c r="A236" s="146"/>
      <c r="B236" s="95"/>
      <c r="C236" s="47" t="s">
        <v>349</v>
      </c>
      <c r="D236" s="62">
        <v>7</v>
      </c>
      <c r="E236" s="95"/>
      <c r="F236" s="148"/>
      <c r="G236" s="101"/>
      <c r="H236" s="142"/>
    </row>
    <row r="237" spans="1:8" ht="96.75" customHeight="1" x14ac:dyDescent="0.2">
      <c r="A237" s="146">
        <v>128</v>
      </c>
      <c r="B237" s="95" t="s">
        <v>292</v>
      </c>
      <c r="C237" s="95" t="s">
        <v>396</v>
      </c>
      <c r="D237" s="94"/>
      <c r="E237" s="95" t="s">
        <v>194</v>
      </c>
      <c r="F237" s="148">
        <v>7</v>
      </c>
      <c r="G237" s="142"/>
      <c r="H237" s="142">
        <f t="shared" ref="H237" si="67">G237*F237</f>
        <v>0</v>
      </c>
    </row>
    <row r="238" spans="1:8" x14ac:dyDescent="0.2">
      <c r="A238" s="146"/>
      <c r="B238" s="95"/>
      <c r="C238" s="47" t="s">
        <v>349</v>
      </c>
      <c r="D238" s="62">
        <v>7</v>
      </c>
      <c r="E238" s="95"/>
      <c r="F238" s="148"/>
      <c r="G238" s="142"/>
      <c r="H238" s="142"/>
    </row>
    <row r="239" spans="1:8" ht="70.5" customHeight="1" x14ac:dyDescent="0.2">
      <c r="A239" s="146">
        <v>129</v>
      </c>
      <c r="B239" s="95" t="s">
        <v>292</v>
      </c>
      <c r="C239" s="94" t="s">
        <v>370</v>
      </c>
      <c r="D239" s="94"/>
      <c r="E239" s="95" t="s">
        <v>194</v>
      </c>
      <c r="F239" s="148">
        <v>7</v>
      </c>
      <c r="G239" s="101"/>
      <c r="H239" s="142">
        <f t="shared" ref="H239" si="68">G239*F239</f>
        <v>0</v>
      </c>
    </row>
    <row r="240" spans="1:8" x14ac:dyDescent="0.2">
      <c r="A240" s="146"/>
      <c r="B240" s="95"/>
      <c r="C240" s="47" t="s">
        <v>349</v>
      </c>
      <c r="D240" s="62">
        <v>7</v>
      </c>
      <c r="E240" s="95"/>
      <c r="F240" s="148"/>
      <c r="G240" s="101"/>
      <c r="H240" s="142"/>
    </row>
    <row r="241" spans="1:8" ht="53.25" customHeight="1" x14ac:dyDescent="0.2">
      <c r="A241" s="146">
        <v>130</v>
      </c>
      <c r="B241" s="95" t="s">
        <v>292</v>
      </c>
      <c r="C241" s="95" t="s">
        <v>390</v>
      </c>
      <c r="D241" s="94"/>
      <c r="E241" s="95" t="s">
        <v>194</v>
      </c>
      <c r="F241" s="148">
        <v>7</v>
      </c>
      <c r="G241" s="142"/>
      <c r="H241" s="142">
        <f t="shared" ref="H241" si="69">G241*F241</f>
        <v>0</v>
      </c>
    </row>
    <row r="242" spans="1:8" x14ac:dyDescent="0.2">
      <c r="A242" s="146"/>
      <c r="B242" s="95"/>
      <c r="C242" s="47" t="s">
        <v>349</v>
      </c>
      <c r="D242" s="62">
        <v>7</v>
      </c>
      <c r="E242" s="95"/>
      <c r="F242" s="148"/>
      <c r="G242" s="142"/>
      <c r="H242" s="142"/>
    </row>
    <row r="243" spans="1:8" ht="45.75" customHeight="1" x14ac:dyDescent="0.2">
      <c r="A243" s="146">
        <v>131</v>
      </c>
      <c r="B243" s="95" t="s">
        <v>292</v>
      </c>
      <c r="C243" s="94" t="s">
        <v>371</v>
      </c>
      <c r="D243" s="94"/>
      <c r="E243" s="95" t="s">
        <v>295</v>
      </c>
      <c r="F243" s="148">
        <v>7</v>
      </c>
      <c r="G243" s="101"/>
      <c r="H243" s="142">
        <f t="shared" ref="H243" si="70">G243*F243</f>
        <v>0</v>
      </c>
    </row>
    <row r="244" spans="1:8" x14ac:dyDescent="0.2">
      <c r="A244" s="146"/>
      <c r="B244" s="95"/>
      <c r="C244" s="47" t="s">
        <v>349</v>
      </c>
      <c r="D244" s="62">
        <v>7</v>
      </c>
      <c r="E244" s="95"/>
      <c r="F244" s="148"/>
      <c r="G244" s="101"/>
      <c r="H244" s="142"/>
    </row>
    <row r="245" spans="1:8" ht="42.75" customHeight="1" x14ac:dyDescent="0.2">
      <c r="A245" s="146">
        <v>132</v>
      </c>
      <c r="B245" s="95" t="s">
        <v>292</v>
      </c>
      <c r="C245" s="94" t="s">
        <v>372</v>
      </c>
      <c r="D245" s="94"/>
      <c r="E245" s="95" t="s">
        <v>194</v>
      </c>
      <c r="F245" s="148">
        <v>7</v>
      </c>
      <c r="G245" s="149"/>
      <c r="H245" s="142">
        <f t="shared" ref="H245" si="71">G245*F245</f>
        <v>0</v>
      </c>
    </row>
    <row r="246" spans="1:8" x14ac:dyDescent="0.2">
      <c r="A246" s="146"/>
      <c r="B246" s="95"/>
      <c r="C246" s="47" t="s">
        <v>349</v>
      </c>
      <c r="D246" s="62">
        <v>7</v>
      </c>
      <c r="E246" s="95"/>
      <c r="F246" s="148"/>
      <c r="G246" s="149"/>
      <c r="H246" s="142"/>
    </row>
    <row r="247" spans="1:8" ht="45" customHeight="1" x14ac:dyDescent="0.2">
      <c r="A247" s="146">
        <v>133</v>
      </c>
      <c r="B247" s="95" t="s">
        <v>292</v>
      </c>
      <c r="C247" s="94" t="s">
        <v>373</v>
      </c>
      <c r="D247" s="94"/>
      <c r="E247" s="95" t="s">
        <v>306</v>
      </c>
      <c r="F247" s="148">
        <v>7</v>
      </c>
      <c r="G247" s="149"/>
      <c r="H247" s="142">
        <f t="shared" ref="H247" si="72">G247*F247</f>
        <v>0</v>
      </c>
    </row>
    <row r="248" spans="1:8" x14ac:dyDescent="0.2">
      <c r="A248" s="146"/>
      <c r="B248" s="95"/>
      <c r="C248" s="47" t="s">
        <v>349</v>
      </c>
      <c r="D248" s="62">
        <v>7</v>
      </c>
      <c r="E248" s="95"/>
      <c r="F248" s="148"/>
      <c r="G248" s="149"/>
      <c r="H248" s="142"/>
    </row>
    <row r="249" spans="1:8" ht="29.25" customHeight="1" x14ac:dyDescent="0.2">
      <c r="A249" s="63">
        <v>134</v>
      </c>
      <c r="B249" s="47" t="s">
        <v>292</v>
      </c>
      <c r="C249" s="94" t="s">
        <v>374</v>
      </c>
      <c r="D249" s="94"/>
      <c r="E249" s="47" t="s">
        <v>194</v>
      </c>
      <c r="F249" s="62">
        <v>1</v>
      </c>
      <c r="G249" s="64"/>
      <c r="H249" s="64">
        <f>G249*F249</f>
        <v>0</v>
      </c>
    </row>
    <row r="250" spans="1:8" ht="27.75" customHeight="1" x14ac:dyDescent="0.2">
      <c r="A250" s="63">
        <v>135</v>
      </c>
      <c r="B250" s="47" t="s">
        <v>292</v>
      </c>
      <c r="C250" s="95" t="s">
        <v>284</v>
      </c>
      <c r="D250" s="94"/>
      <c r="E250" s="47" t="s">
        <v>194</v>
      </c>
      <c r="F250" s="62">
        <v>6</v>
      </c>
      <c r="G250" s="64"/>
      <c r="H250" s="64">
        <f t="shared" ref="H250:H252" si="73">G250*F250</f>
        <v>0</v>
      </c>
    </row>
    <row r="251" spans="1:8" ht="27.75" customHeight="1" x14ac:dyDescent="0.2">
      <c r="A251" s="63">
        <v>136</v>
      </c>
      <c r="B251" s="47" t="s">
        <v>292</v>
      </c>
      <c r="C251" s="94" t="s">
        <v>274</v>
      </c>
      <c r="D251" s="94"/>
      <c r="E251" s="47" t="s">
        <v>194</v>
      </c>
      <c r="F251" s="62">
        <v>1</v>
      </c>
      <c r="G251" s="64"/>
      <c r="H251" s="64">
        <f t="shared" si="73"/>
        <v>0</v>
      </c>
    </row>
    <row r="252" spans="1:8" ht="33.75" customHeight="1" x14ac:dyDescent="0.2">
      <c r="A252" s="63">
        <v>137</v>
      </c>
      <c r="B252" s="47" t="s">
        <v>292</v>
      </c>
      <c r="C252" s="95" t="s">
        <v>284</v>
      </c>
      <c r="D252" s="94"/>
      <c r="E252" s="47" t="s">
        <v>194</v>
      </c>
      <c r="F252" s="48">
        <v>6</v>
      </c>
      <c r="G252" s="64"/>
      <c r="H252" s="64">
        <f t="shared" si="73"/>
        <v>0</v>
      </c>
    </row>
    <row r="253" spans="1:8" x14ac:dyDescent="0.2">
      <c r="A253" s="95" t="s">
        <v>291</v>
      </c>
      <c r="B253" s="95"/>
      <c r="C253" s="95"/>
      <c r="D253" s="95"/>
      <c r="E253" s="95"/>
      <c r="F253" s="95"/>
      <c r="G253" s="95"/>
      <c r="H253" s="64">
        <f>SUM(H235:H252)</f>
        <v>0</v>
      </c>
    </row>
    <row r="254" spans="1:8" ht="12.75" customHeight="1" x14ac:dyDescent="0.2">
      <c r="A254" s="105" t="s">
        <v>350</v>
      </c>
      <c r="B254" s="105"/>
      <c r="C254" s="105"/>
      <c r="D254" s="105"/>
      <c r="E254" s="105"/>
      <c r="F254" s="105"/>
      <c r="G254" s="105"/>
      <c r="H254" s="64">
        <f>H253+H234+H210</f>
        <v>0</v>
      </c>
    </row>
    <row r="255" spans="1:8" ht="12.75" customHeight="1" x14ac:dyDescent="0.2">
      <c r="A255" s="106" t="s">
        <v>384</v>
      </c>
      <c r="B255" s="106"/>
      <c r="C255" s="106"/>
      <c r="D255" s="106"/>
      <c r="E255" s="106"/>
      <c r="F255" s="106"/>
      <c r="G255" s="106"/>
      <c r="H255" s="64">
        <f>H254+H194+H130+H66</f>
        <v>0</v>
      </c>
    </row>
  </sheetData>
  <mergeCells count="708">
    <mergeCell ref="A1:H1"/>
    <mergeCell ref="C2:D2"/>
    <mergeCell ref="A3:H3"/>
    <mergeCell ref="C23:D23"/>
    <mergeCell ref="C24:D24"/>
    <mergeCell ref="A255:G255"/>
    <mergeCell ref="A194:G194"/>
    <mergeCell ref="A195:H195"/>
    <mergeCell ref="C212:D212"/>
    <mergeCell ref="C213:D213"/>
    <mergeCell ref="C214:D214"/>
    <mergeCell ref="C251:D251"/>
    <mergeCell ref="C252:D252"/>
    <mergeCell ref="A253:G253"/>
    <mergeCell ref="A254:G254"/>
    <mergeCell ref="C25:D25"/>
    <mergeCell ref="C26:D26"/>
    <mergeCell ref="A22:H22"/>
    <mergeCell ref="C57:D57"/>
    <mergeCell ref="C58:D58"/>
    <mergeCell ref="C59:D59"/>
    <mergeCell ref="A59:A60"/>
    <mergeCell ref="B59:B60"/>
    <mergeCell ref="E59:E60"/>
    <mergeCell ref="C61:D61"/>
    <mergeCell ref="C62:D62"/>
    <mergeCell ref="C63:D63"/>
    <mergeCell ref="C249:D249"/>
    <mergeCell ref="C250:D250"/>
    <mergeCell ref="C218:D218"/>
    <mergeCell ref="C219:D219"/>
    <mergeCell ref="C215:D215"/>
    <mergeCell ref="C187:D187"/>
    <mergeCell ref="A66:G66"/>
    <mergeCell ref="A67:H67"/>
    <mergeCell ref="C87:D87"/>
    <mergeCell ref="C88:D88"/>
    <mergeCell ref="A86:H86"/>
    <mergeCell ref="H241:H242"/>
    <mergeCell ref="H243:H244"/>
    <mergeCell ref="G245:G246"/>
    <mergeCell ref="H245:H246"/>
    <mergeCell ref="A247:A248"/>
    <mergeCell ref="B247:B248"/>
    <mergeCell ref="C247:D247"/>
    <mergeCell ref="E247:E248"/>
    <mergeCell ref="F247:F248"/>
    <mergeCell ref="G247:G248"/>
    <mergeCell ref="H247:H248"/>
    <mergeCell ref="A245:A246"/>
    <mergeCell ref="A243:A244"/>
    <mergeCell ref="B243:B244"/>
    <mergeCell ref="C243:D243"/>
    <mergeCell ref="E243:E244"/>
    <mergeCell ref="F243:F244"/>
    <mergeCell ref="G243:G244"/>
    <mergeCell ref="B245:B246"/>
    <mergeCell ref="C245:D245"/>
    <mergeCell ref="E245:E246"/>
    <mergeCell ref="F245:F246"/>
    <mergeCell ref="A241:A242"/>
    <mergeCell ref="B241:B242"/>
    <mergeCell ref="C241:D241"/>
    <mergeCell ref="E241:E242"/>
    <mergeCell ref="F241:F242"/>
    <mergeCell ref="G237:G238"/>
    <mergeCell ref="C237:D237"/>
    <mergeCell ref="E237:E238"/>
    <mergeCell ref="F237:F238"/>
    <mergeCell ref="G241:G242"/>
    <mergeCell ref="H237:H238"/>
    <mergeCell ref="A239:A240"/>
    <mergeCell ref="B239:B240"/>
    <mergeCell ref="C239:D239"/>
    <mergeCell ref="E239:E240"/>
    <mergeCell ref="F239:F240"/>
    <mergeCell ref="G239:G240"/>
    <mergeCell ref="H239:H240"/>
    <mergeCell ref="A237:A238"/>
    <mergeCell ref="B237:B238"/>
    <mergeCell ref="A235:A236"/>
    <mergeCell ref="B235:B236"/>
    <mergeCell ref="C235:D235"/>
    <mergeCell ref="E235:E236"/>
    <mergeCell ref="F235:F236"/>
    <mergeCell ref="G235:G236"/>
    <mergeCell ref="H235:H236"/>
    <mergeCell ref="A232:A233"/>
    <mergeCell ref="B232:B233"/>
    <mergeCell ref="C232:D232"/>
    <mergeCell ref="E232:E233"/>
    <mergeCell ref="F232:F233"/>
    <mergeCell ref="G232:G233"/>
    <mergeCell ref="A230:A231"/>
    <mergeCell ref="B230:B231"/>
    <mergeCell ref="C230:D230"/>
    <mergeCell ref="E230:E231"/>
    <mergeCell ref="F230:F231"/>
    <mergeCell ref="G230:G231"/>
    <mergeCell ref="H232:H233"/>
    <mergeCell ref="A234:G234"/>
    <mergeCell ref="H230:H231"/>
    <mergeCell ref="A228:A229"/>
    <mergeCell ref="B228:B229"/>
    <mergeCell ref="A226:A227"/>
    <mergeCell ref="B226:B227"/>
    <mergeCell ref="C226:D226"/>
    <mergeCell ref="E226:E227"/>
    <mergeCell ref="F226:F227"/>
    <mergeCell ref="G226:G227"/>
    <mergeCell ref="H226:H227"/>
    <mergeCell ref="G228:G229"/>
    <mergeCell ref="C228:D228"/>
    <mergeCell ref="E228:E229"/>
    <mergeCell ref="F228:F229"/>
    <mergeCell ref="A224:A225"/>
    <mergeCell ref="H228:H229"/>
    <mergeCell ref="H222:H223"/>
    <mergeCell ref="A220:A221"/>
    <mergeCell ref="B220:B221"/>
    <mergeCell ref="C220:D220"/>
    <mergeCell ref="E220:E221"/>
    <mergeCell ref="F220:F221"/>
    <mergeCell ref="G220:G221"/>
    <mergeCell ref="B224:B225"/>
    <mergeCell ref="C224:D224"/>
    <mergeCell ref="E224:E225"/>
    <mergeCell ref="F224:F225"/>
    <mergeCell ref="H220:H221"/>
    <mergeCell ref="A222:A223"/>
    <mergeCell ref="B222:B223"/>
    <mergeCell ref="C222:D222"/>
    <mergeCell ref="E222:E223"/>
    <mergeCell ref="F222:F223"/>
    <mergeCell ref="G224:G225"/>
    <mergeCell ref="H224:H225"/>
    <mergeCell ref="A218:A219"/>
    <mergeCell ref="B218:B219"/>
    <mergeCell ref="E218:E219"/>
    <mergeCell ref="A216:A217"/>
    <mergeCell ref="B216:B217"/>
    <mergeCell ref="E216:E217"/>
    <mergeCell ref="C216:D216"/>
    <mergeCell ref="C217:D217"/>
    <mergeCell ref="G222:G223"/>
    <mergeCell ref="A214:A215"/>
    <mergeCell ref="B214:B215"/>
    <mergeCell ref="E214:E215"/>
    <mergeCell ref="A210:G210"/>
    <mergeCell ref="A212:A213"/>
    <mergeCell ref="B212:B213"/>
    <mergeCell ref="E212:E213"/>
    <mergeCell ref="F214:F215"/>
    <mergeCell ref="G214:G215"/>
    <mergeCell ref="C202:D202"/>
    <mergeCell ref="C203:D203"/>
    <mergeCell ref="C204:D204"/>
    <mergeCell ref="A200:A201"/>
    <mergeCell ref="F206:F207"/>
    <mergeCell ref="G206:G207"/>
    <mergeCell ref="H206:H207"/>
    <mergeCell ref="C208:D208"/>
    <mergeCell ref="C209:D209"/>
    <mergeCell ref="C205:D205"/>
    <mergeCell ref="A206:A207"/>
    <mergeCell ref="B206:B207"/>
    <mergeCell ref="C206:D206"/>
    <mergeCell ref="E206:E207"/>
    <mergeCell ref="H198:H199"/>
    <mergeCell ref="A196:A197"/>
    <mergeCell ref="B196:B197"/>
    <mergeCell ref="C196:D196"/>
    <mergeCell ref="E196:E197"/>
    <mergeCell ref="F196:F197"/>
    <mergeCell ref="G196:G197"/>
    <mergeCell ref="B200:B201"/>
    <mergeCell ref="C200:D200"/>
    <mergeCell ref="E200:E201"/>
    <mergeCell ref="F200:F201"/>
    <mergeCell ref="H196:H197"/>
    <mergeCell ref="A198:A199"/>
    <mergeCell ref="B198:B199"/>
    <mergeCell ref="C198:D198"/>
    <mergeCell ref="E198:E199"/>
    <mergeCell ref="F198:F199"/>
    <mergeCell ref="G200:G201"/>
    <mergeCell ref="H200:H201"/>
    <mergeCell ref="C189:D189"/>
    <mergeCell ref="C190:D190"/>
    <mergeCell ref="C191:D191"/>
    <mergeCell ref="C192:D192"/>
    <mergeCell ref="A193:G193"/>
    <mergeCell ref="A187:A188"/>
    <mergeCell ref="B187:B188"/>
    <mergeCell ref="E187:E188"/>
    <mergeCell ref="G198:G199"/>
    <mergeCell ref="A185:A186"/>
    <mergeCell ref="B185:B186"/>
    <mergeCell ref="E185:E186"/>
    <mergeCell ref="C185:D185"/>
    <mergeCell ref="C186:D186"/>
    <mergeCell ref="A183:A184"/>
    <mergeCell ref="B183:B184"/>
    <mergeCell ref="C183:D183"/>
    <mergeCell ref="C188:D188"/>
    <mergeCell ref="A179:A180"/>
    <mergeCell ref="B179:B180"/>
    <mergeCell ref="C179:D179"/>
    <mergeCell ref="E179:E180"/>
    <mergeCell ref="F179:F180"/>
    <mergeCell ref="E183:E184"/>
    <mergeCell ref="F183:F184"/>
    <mergeCell ref="G179:G180"/>
    <mergeCell ref="H179:H180"/>
    <mergeCell ref="A181:A182"/>
    <mergeCell ref="B181:B182"/>
    <mergeCell ref="C181:D181"/>
    <mergeCell ref="E181:E182"/>
    <mergeCell ref="F181:F182"/>
    <mergeCell ref="G181:G182"/>
    <mergeCell ref="G183:G184"/>
    <mergeCell ref="H183:H184"/>
    <mergeCell ref="A175:A176"/>
    <mergeCell ref="B175:B176"/>
    <mergeCell ref="C175:D175"/>
    <mergeCell ref="E175:E176"/>
    <mergeCell ref="F175:F176"/>
    <mergeCell ref="G175:G176"/>
    <mergeCell ref="A174:H174"/>
    <mergeCell ref="H175:H176"/>
    <mergeCell ref="A177:A178"/>
    <mergeCell ref="B177:B178"/>
    <mergeCell ref="C177:D177"/>
    <mergeCell ref="E177:E178"/>
    <mergeCell ref="F177:F178"/>
    <mergeCell ref="G177:G178"/>
    <mergeCell ref="H177:H178"/>
    <mergeCell ref="A171:A172"/>
    <mergeCell ref="B171:B172"/>
    <mergeCell ref="C171:D171"/>
    <mergeCell ref="E171:E172"/>
    <mergeCell ref="F171:F172"/>
    <mergeCell ref="G171:G172"/>
    <mergeCell ref="H171:H172"/>
    <mergeCell ref="A169:A170"/>
    <mergeCell ref="A173:G173"/>
    <mergeCell ref="A167:A168"/>
    <mergeCell ref="B167:B168"/>
    <mergeCell ref="C167:D167"/>
    <mergeCell ref="E167:E168"/>
    <mergeCell ref="F167:F168"/>
    <mergeCell ref="G167:G168"/>
    <mergeCell ref="B169:B170"/>
    <mergeCell ref="C169:D169"/>
    <mergeCell ref="E169:E170"/>
    <mergeCell ref="F169:F170"/>
    <mergeCell ref="G169:G170"/>
    <mergeCell ref="A165:A166"/>
    <mergeCell ref="B165:B166"/>
    <mergeCell ref="C165:D165"/>
    <mergeCell ref="E165:E166"/>
    <mergeCell ref="F165:F166"/>
    <mergeCell ref="G161:G162"/>
    <mergeCell ref="C161:D161"/>
    <mergeCell ref="E161:E162"/>
    <mergeCell ref="F161:F162"/>
    <mergeCell ref="G165:G166"/>
    <mergeCell ref="A163:A164"/>
    <mergeCell ref="B163:B164"/>
    <mergeCell ref="C163:D163"/>
    <mergeCell ref="E163:E164"/>
    <mergeCell ref="F163:F164"/>
    <mergeCell ref="G163:G164"/>
    <mergeCell ref="A157:A158"/>
    <mergeCell ref="H161:H162"/>
    <mergeCell ref="A155:A156"/>
    <mergeCell ref="B155:B156"/>
    <mergeCell ref="C155:D155"/>
    <mergeCell ref="E155:E156"/>
    <mergeCell ref="F155:F156"/>
    <mergeCell ref="G155:G156"/>
    <mergeCell ref="B157:B158"/>
    <mergeCell ref="C157:D157"/>
    <mergeCell ref="E157:E158"/>
    <mergeCell ref="F157:F158"/>
    <mergeCell ref="G157:G158"/>
    <mergeCell ref="A161:A162"/>
    <mergeCell ref="B161:B162"/>
    <mergeCell ref="A159:A160"/>
    <mergeCell ref="B159:B160"/>
    <mergeCell ref="C159:D159"/>
    <mergeCell ref="E159:E160"/>
    <mergeCell ref="F159:F160"/>
    <mergeCell ref="G159:G160"/>
    <mergeCell ref="H159:H160"/>
    <mergeCell ref="A153:A154"/>
    <mergeCell ref="B153:B154"/>
    <mergeCell ref="C153:D153"/>
    <mergeCell ref="E153:E154"/>
    <mergeCell ref="F153:F154"/>
    <mergeCell ref="C147:D147"/>
    <mergeCell ref="C148:D148"/>
    <mergeCell ref="A149:G149"/>
    <mergeCell ref="A151:A152"/>
    <mergeCell ref="B151:B152"/>
    <mergeCell ref="G153:G154"/>
    <mergeCell ref="C142:D142"/>
    <mergeCell ref="C143:D143"/>
    <mergeCell ref="A144:A145"/>
    <mergeCell ref="B144:B145"/>
    <mergeCell ref="C144:D144"/>
    <mergeCell ref="E151:E152"/>
    <mergeCell ref="A150:H150"/>
    <mergeCell ref="C151:D151"/>
    <mergeCell ref="C152:D152"/>
    <mergeCell ref="E144:E145"/>
    <mergeCell ref="F144:F145"/>
    <mergeCell ref="G144:G145"/>
    <mergeCell ref="H144:H145"/>
    <mergeCell ref="C146:D146"/>
    <mergeCell ref="C138:D138"/>
    <mergeCell ref="C139:D139"/>
    <mergeCell ref="C140:D140"/>
    <mergeCell ref="A136:A137"/>
    <mergeCell ref="B136:B137"/>
    <mergeCell ref="C136:D136"/>
    <mergeCell ref="E136:E137"/>
    <mergeCell ref="F136:F137"/>
    <mergeCell ref="C141:D141"/>
    <mergeCell ref="A134:A135"/>
    <mergeCell ref="B134:B135"/>
    <mergeCell ref="C134:D134"/>
    <mergeCell ref="E134:E135"/>
    <mergeCell ref="F134:F135"/>
    <mergeCell ref="G134:G135"/>
    <mergeCell ref="H134:H135"/>
    <mergeCell ref="G132:G133"/>
    <mergeCell ref="G136:G137"/>
    <mergeCell ref="H136:H137"/>
    <mergeCell ref="C125:D125"/>
    <mergeCell ref="C126:D126"/>
    <mergeCell ref="C127:D127"/>
    <mergeCell ref="C128:D128"/>
    <mergeCell ref="A129:F129"/>
    <mergeCell ref="A130:F130"/>
    <mergeCell ref="A132:A133"/>
    <mergeCell ref="B132:B133"/>
    <mergeCell ref="C132:D132"/>
    <mergeCell ref="E132:E133"/>
    <mergeCell ref="F132:F133"/>
    <mergeCell ref="A131:H131"/>
    <mergeCell ref="H132:H133"/>
    <mergeCell ref="A123:A124"/>
    <mergeCell ref="B123:B124"/>
    <mergeCell ref="E123:E124"/>
    <mergeCell ref="G119:G120"/>
    <mergeCell ref="H119:H120"/>
    <mergeCell ref="A121:A122"/>
    <mergeCell ref="B121:B122"/>
    <mergeCell ref="E121:E122"/>
    <mergeCell ref="C121:D121"/>
    <mergeCell ref="C122:D122"/>
    <mergeCell ref="C123:D123"/>
    <mergeCell ref="C124:D124"/>
    <mergeCell ref="A119:A120"/>
    <mergeCell ref="B119:B120"/>
    <mergeCell ref="C119:D119"/>
    <mergeCell ref="E119:E120"/>
    <mergeCell ref="F119:F120"/>
    <mergeCell ref="H113:H114"/>
    <mergeCell ref="H115:H116"/>
    <mergeCell ref="A117:A118"/>
    <mergeCell ref="B117:B118"/>
    <mergeCell ref="C117:D117"/>
    <mergeCell ref="E117:E118"/>
    <mergeCell ref="F117:F118"/>
    <mergeCell ref="G117:G118"/>
    <mergeCell ref="H117:H118"/>
    <mergeCell ref="A115:A116"/>
    <mergeCell ref="B115:B116"/>
    <mergeCell ref="G115:G116"/>
    <mergeCell ref="C115:D115"/>
    <mergeCell ref="E115:E116"/>
    <mergeCell ref="F115:F116"/>
    <mergeCell ref="A113:A114"/>
    <mergeCell ref="B113:B114"/>
    <mergeCell ref="C113:D113"/>
    <mergeCell ref="E113:E114"/>
    <mergeCell ref="F113:F114"/>
    <mergeCell ref="G113:G114"/>
    <mergeCell ref="A101:A102"/>
    <mergeCell ref="B101:B102"/>
    <mergeCell ref="A109:G109"/>
    <mergeCell ref="A111:A112"/>
    <mergeCell ref="B111:B112"/>
    <mergeCell ref="C111:D111"/>
    <mergeCell ref="E111:E112"/>
    <mergeCell ref="F111:F112"/>
    <mergeCell ref="G111:G112"/>
    <mergeCell ref="A110:H110"/>
    <mergeCell ref="H111:H112"/>
    <mergeCell ref="H103:H104"/>
    <mergeCell ref="G105:G106"/>
    <mergeCell ref="H105:H106"/>
    <mergeCell ref="A107:A108"/>
    <mergeCell ref="B107:B108"/>
    <mergeCell ref="C107:D107"/>
    <mergeCell ref="E107:E108"/>
    <mergeCell ref="F107:F108"/>
    <mergeCell ref="G107:G108"/>
    <mergeCell ref="H107:H108"/>
    <mergeCell ref="A105:A106"/>
    <mergeCell ref="A103:A104"/>
    <mergeCell ref="B103:B104"/>
    <mergeCell ref="C103:D103"/>
    <mergeCell ref="E103:E104"/>
    <mergeCell ref="F103:F104"/>
    <mergeCell ref="G103:G104"/>
    <mergeCell ref="B105:B106"/>
    <mergeCell ref="C105:D105"/>
    <mergeCell ref="E105:E106"/>
    <mergeCell ref="F105:F106"/>
    <mergeCell ref="C101:D101"/>
    <mergeCell ref="E101:E102"/>
    <mergeCell ref="F101:F102"/>
    <mergeCell ref="G97:G98"/>
    <mergeCell ref="C97:D97"/>
    <mergeCell ref="E97:E98"/>
    <mergeCell ref="F97:F98"/>
    <mergeCell ref="G101:G102"/>
    <mergeCell ref="H97:H98"/>
    <mergeCell ref="H101:H102"/>
    <mergeCell ref="A99:A100"/>
    <mergeCell ref="B99:B100"/>
    <mergeCell ref="C99:D99"/>
    <mergeCell ref="E99:E100"/>
    <mergeCell ref="F99:F100"/>
    <mergeCell ref="G99:G100"/>
    <mergeCell ref="H99:H100"/>
    <mergeCell ref="A97:A98"/>
    <mergeCell ref="B97:B98"/>
    <mergeCell ref="A91:A92"/>
    <mergeCell ref="B91:B92"/>
    <mergeCell ref="C91:D91"/>
    <mergeCell ref="E91:E92"/>
    <mergeCell ref="F91:F92"/>
    <mergeCell ref="G93:G94"/>
    <mergeCell ref="H93:H94"/>
    <mergeCell ref="A95:A96"/>
    <mergeCell ref="B95:B96"/>
    <mergeCell ref="C95:D95"/>
    <mergeCell ref="E95:E96"/>
    <mergeCell ref="F95:F96"/>
    <mergeCell ref="G95:G96"/>
    <mergeCell ref="H95:H96"/>
    <mergeCell ref="A93:A94"/>
    <mergeCell ref="C89:D89"/>
    <mergeCell ref="E89:E90"/>
    <mergeCell ref="F89:F90"/>
    <mergeCell ref="G89:G90"/>
    <mergeCell ref="B93:B94"/>
    <mergeCell ref="C93:D93"/>
    <mergeCell ref="E93:E94"/>
    <mergeCell ref="F93:F94"/>
    <mergeCell ref="H89:H90"/>
    <mergeCell ref="C84:D84"/>
    <mergeCell ref="A85:G85"/>
    <mergeCell ref="E80:E81"/>
    <mergeCell ref="F80:F81"/>
    <mergeCell ref="G80:G81"/>
    <mergeCell ref="A80:A81"/>
    <mergeCell ref="B80:B81"/>
    <mergeCell ref="H72:H73"/>
    <mergeCell ref="C74:D74"/>
    <mergeCell ref="C75:D75"/>
    <mergeCell ref="C76:D76"/>
    <mergeCell ref="H80:H81"/>
    <mergeCell ref="C82:D82"/>
    <mergeCell ref="C77:D77"/>
    <mergeCell ref="C78:D78"/>
    <mergeCell ref="C79:D79"/>
    <mergeCell ref="C80:D80"/>
    <mergeCell ref="A72:A73"/>
    <mergeCell ref="B72:B73"/>
    <mergeCell ref="C72:D72"/>
    <mergeCell ref="E72:E73"/>
    <mergeCell ref="F72:F73"/>
    <mergeCell ref="G72:G73"/>
    <mergeCell ref="C64:D64"/>
    <mergeCell ref="A65:G65"/>
    <mergeCell ref="G47:G48"/>
    <mergeCell ref="H47:H48"/>
    <mergeCell ref="A49:A50"/>
    <mergeCell ref="B49:B50"/>
    <mergeCell ref="C49:D49"/>
    <mergeCell ref="E49:E50"/>
    <mergeCell ref="C83:D83"/>
    <mergeCell ref="G70:G71"/>
    <mergeCell ref="H70:H71"/>
    <mergeCell ref="A68:A69"/>
    <mergeCell ref="B68:B69"/>
    <mergeCell ref="C68:D68"/>
    <mergeCell ref="E68:E69"/>
    <mergeCell ref="F68:F69"/>
    <mergeCell ref="G68:G69"/>
    <mergeCell ref="H68:H69"/>
    <mergeCell ref="A70:A71"/>
    <mergeCell ref="B70:B71"/>
    <mergeCell ref="C70:D70"/>
    <mergeCell ref="E70:E71"/>
    <mergeCell ref="F70:F71"/>
    <mergeCell ref="C60:D60"/>
    <mergeCell ref="B57:B58"/>
    <mergeCell ref="E57:E58"/>
    <mergeCell ref="A55:A56"/>
    <mergeCell ref="B55:B56"/>
    <mergeCell ref="C55:D55"/>
    <mergeCell ref="E55:E56"/>
    <mergeCell ref="F55:F56"/>
    <mergeCell ref="A53:A54"/>
    <mergeCell ref="B53:B54"/>
    <mergeCell ref="C53:D53"/>
    <mergeCell ref="E53:E54"/>
    <mergeCell ref="F53:F54"/>
    <mergeCell ref="A57:A58"/>
    <mergeCell ref="B51:B52"/>
    <mergeCell ref="C51:D51"/>
    <mergeCell ref="E51:E52"/>
    <mergeCell ref="F51:F52"/>
    <mergeCell ref="F49:F50"/>
    <mergeCell ref="G49:G50"/>
    <mergeCell ref="H49:H50"/>
    <mergeCell ref="A47:A48"/>
    <mergeCell ref="B47:B48"/>
    <mergeCell ref="C47:D47"/>
    <mergeCell ref="E47:E48"/>
    <mergeCell ref="F47:F48"/>
    <mergeCell ref="A51:A52"/>
    <mergeCell ref="A31:A32"/>
    <mergeCell ref="G27:G28"/>
    <mergeCell ref="H27:H28"/>
    <mergeCell ref="A29:A30"/>
    <mergeCell ref="B29:B30"/>
    <mergeCell ref="C29:D29"/>
    <mergeCell ref="E29:E30"/>
    <mergeCell ref="F29:F30"/>
    <mergeCell ref="G29:G30"/>
    <mergeCell ref="H29:H30"/>
    <mergeCell ref="A27:A28"/>
    <mergeCell ref="F27:F28"/>
    <mergeCell ref="B27:B28"/>
    <mergeCell ref="C27:D27"/>
    <mergeCell ref="E27:E28"/>
    <mergeCell ref="B31:B32"/>
    <mergeCell ref="A39:A40"/>
    <mergeCell ref="G37:G38"/>
    <mergeCell ref="H37:H38"/>
    <mergeCell ref="A35:A36"/>
    <mergeCell ref="B35:B36"/>
    <mergeCell ref="C35:D35"/>
    <mergeCell ref="E35:E36"/>
    <mergeCell ref="F35:F36"/>
    <mergeCell ref="C31:D31"/>
    <mergeCell ref="E31:E32"/>
    <mergeCell ref="F31:F32"/>
    <mergeCell ref="G35:G36"/>
    <mergeCell ref="H35:H36"/>
    <mergeCell ref="A37:A38"/>
    <mergeCell ref="B37:B38"/>
    <mergeCell ref="C37:D37"/>
    <mergeCell ref="E37:E38"/>
    <mergeCell ref="F37:F38"/>
    <mergeCell ref="G31:G32"/>
    <mergeCell ref="H31:H32"/>
    <mergeCell ref="A33:A34"/>
    <mergeCell ref="B33:B34"/>
    <mergeCell ref="C33:D33"/>
    <mergeCell ref="E33:E34"/>
    <mergeCell ref="A25:A26"/>
    <mergeCell ref="B25:B26"/>
    <mergeCell ref="E25:E26"/>
    <mergeCell ref="A23:A24"/>
    <mergeCell ref="B23:B24"/>
    <mergeCell ref="E23:E24"/>
    <mergeCell ref="A45:G45"/>
    <mergeCell ref="A43:A44"/>
    <mergeCell ref="B43:B44"/>
    <mergeCell ref="C43:D43"/>
    <mergeCell ref="E43:E44"/>
    <mergeCell ref="F43:F44"/>
    <mergeCell ref="B39:B40"/>
    <mergeCell ref="C39:D39"/>
    <mergeCell ref="E39:E40"/>
    <mergeCell ref="F39:F40"/>
    <mergeCell ref="G43:G44"/>
    <mergeCell ref="G39:G40"/>
    <mergeCell ref="A41:A42"/>
    <mergeCell ref="B41:B42"/>
    <mergeCell ref="C41:D41"/>
    <mergeCell ref="E41:E42"/>
    <mergeCell ref="F41:F42"/>
    <mergeCell ref="G41:G42"/>
    <mergeCell ref="B4:B5"/>
    <mergeCell ref="C4:D4"/>
    <mergeCell ref="E4:E5"/>
    <mergeCell ref="F4:F5"/>
    <mergeCell ref="G8:G9"/>
    <mergeCell ref="H8:H9"/>
    <mergeCell ref="G4:G5"/>
    <mergeCell ref="H4:H5"/>
    <mergeCell ref="A6:A7"/>
    <mergeCell ref="B6:B7"/>
    <mergeCell ref="C6:D6"/>
    <mergeCell ref="E6:E7"/>
    <mergeCell ref="F6:F7"/>
    <mergeCell ref="G6:G7"/>
    <mergeCell ref="H6:H7"/>
    <mergeCell ref="A4:A5"/>
    <mergeCell ref="H16:H17"/>
    <mergeCell ref="C18:D18"/>
    <mergeCell ref="A16:A17"/>
    <mergeCell ref="B16:B17"/>
    <mergeCell ref="C16:D16"/>
    <mergeCell ref="C19:D19"/>
    <mergeCell ref="C10:D10"/>
    <mergeCell ref="C11:D11"/>
    <mergeCell ref="C12:D12"/>
    <mergeCell ref="C20:D20"/>
    <mergeCell ref="C13:D13"/>
    <mergeCell ref="C14:D14"/>
    <mergeCell ref="C15:D15"/>
    <mergeCell ref="A8:A9"/>
    <mergeCell ref="B8:B9"/>
    <mergeCell ref="A21:G21"/>
    <mergeCell ref="E16:E17"/>
    <mergeCell ref="F16:F17"/>
    <mergeCell ref="G16:G17"/>
    <mergeCell ref="C8:D8"/>
    <mergeCell ref="E8:E9"/>
    <mergeCell ref="F8:F9"/>
    <mergeCell ref="G59:G60"/>
    <mergeCell ref="F59:F60"/>
    <mergeCell ref="F57:F58"/>
    <mergeCell ref="G57:G58"/>
    <mergeCell ref="H57:H58"/>
    <mergeCell ref="H59:H60"/>
    <mergeCell ref="F23:F24"/>
    <mergeCell ref="G23:G24"/>
    <mergeCell ref="H23:H24"/>
    <mergeCell ref="F25:F26"/>
    <mergeCell ref="G25:G26"/>
    <mergeCell ref="H25:H26"/>
    <mergeCell ref="H43:H44"/>
    <mergeCell ref="H39:H40"/>
    <mergeCell ref="H41:H42"/>
    <mergeCell ref="F33:F34"/>
    <mergeCell ref="G33:G34"/>
    <mergeCell ref="H33:H34"/>
    <mergeCell ref="G55:G56"/>
    <mergeCell ref="H55:H56"/>
    <mergeCell ref="G51:G52"/>
    <mergeCell ref="H51:H52"/>
    <mergeCell ref="G53:G54"/>
    <mergeCell ref="H53:H54"/>
    <mergeCell ref="H214:H215"/>
    <mergeCell ref="F216:F217"/>
    <mergeCell ref="G216:G217"/>
    <mergeCell ref="H216:H217"/>
    <mergeCell ref="F218:F219"/>
    <mergeCell ref="G218:G219"/>
    <mergeCell ref="H218:H219"/>
    <mergeCell ref="F87:F88"/>
    <mergeCell ref="G87:G88"/>
    <mergeCell ref="H87:H88"/>
    <mergeCell ref="A211:H211"/>
    <mergeCell ref="F212:F213"/>
    <mergeCell ref="G212:G213"/>
    <mergeCell ref="H212:H213"/>
    <mergeCell ref="H121:H122"/>
    <mergeCell ref="H123:H124"/>
    <mergeCell ref="G121:G122"/>
    <mergeCell ref="A87:A88"/>
    <mergeCell ref="B87:B88"/>
    <mergeCell ref="E87:E88"/>
    <mergeCell ref="G91:G92"/>
    <mergeCell ref="H91:H92"/>
    <mergeCell ref="A89:A90"/>
    <mergeCell ref="B89:B90"/>
    <mergeCell ref="H185:H186"/>
    <mergeCell ref="H187:H188"/>
    <mergeCell ref="G187:G188"/>
    <mergeCell ref="G185:G186"/>
    <mergeCell ref="F185:F186"/>
    <mergeCell ref="F187:F188"/>
    <mergeCell ref="F121:F122"/>
    <mergeCell ref="F123:F124"/>
    <mergeCell ref="G123:G124"/>
    <mergeCell ref="H151:H152"/>
    <mergeCell ref="F151:F152"/>
    <mergeCell ref="G151:G152"/>
    <mergeCell ref="H153:H154"/>
    <mergeCell ref="H155:H156"/>
    <mergeCell ref="H157:H158"/>
    <mergeCell ref="H165:H166"/>
    <mergeCell ref="H167:H168"/>
    <mergeCell ref="H169:H170"/>
    <mergeCell ref="H181:H182"/>
    <mergeCell ref="H163:H164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drogowa i sanitarna</vt:lpstr>
      <vt:lpstr>kolizje elektryczne</vt:lpstr>
      <vt:lpstr>kolizje elektryczne2</vt:lpstr>
      <vt:lpstr> kolizje elektryczne 3</vt:lpstr>
      <vt:lpstr>oświetlenie</vt:lpstr>
      <vt:lpstr>' kolizje elektryczne 3'!Obszar_wydruku</vt:lpstr>
      <vt:lpstr>'drogowa i sanitarna'!Obszar_wydruku</vt:lpstr>
      <vt:lpstr>'kolizje elektryczne'!Obszar_wydruku</vt:lpstr>
      <vt:lpstr>'kolizje elektryczne2'!Obszar_wydruku</vt:lpstr>
      <vt:lpstr>oświetlenie!Obszar_wydruku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\376\377\000B\000U\000D\000O\000W\000A\000 \000O\000B\000W\000O\000D\000N\000I\000C\000Y\000 \000-\000d\000r\000o\000g\000i\000-\000 \000k\000o\000s\000z\000t\000o\000r\000y\000s\000 \000i\000n\000w\000e\000s\000t\000o\000r\000s\000k\000i</dc:title>
  <dc:creator>\376\377\000A\000d\000m\000i\000n</dc:creator>
  <cp:keywords>()</cp:keywords>
  <cp:lastModifiedBy>Kierownik</cp:lastModifiedBy>
  <cp:lastPrinted>2020-09-14T12:02:53Z</cp:lastPrinted>
  <dcterms:created xsi:type="dcterms:W3CDTF">2020-06-26T13:11:15Z</dcterms:created>
  <dcterms:modified xsi:type="dcterms:W3CDTF">2020-09-14T12:42:50Z</dcterms:modified>
</cp:coreProperties>
</file>