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59" i="1"/>
  <c r="J44"/>
  <c r="J45"/>
  <c r="J7"/>
  <c r="J67"/>
  <c r="J66"/>
  <c r="K24"/>
  <c r="J24"/>
  <c r="K25"/>
  <c r="F6"/>
  <c r="F5" s="1"/>
  <c r="F12"/>
  <c r="F13"/>
  <c r="F19"/>
  <c r="F23"/>
  <c r="F24"/>
  <c r="F28"/>
  <c r="F31"/>
  <c r="F30" s="1"/>
  <c r="F33"/>
  <c r="F46"/>
  <c r="F47"/>
  <c r="F53"/>
  <c r="F61"/>
  <c r="F66"/>
  <c r="F67"/>
  <c r="G61"/>
  <c r="H61"/>
  <c r="I61"/>
  <c r="J61"/>
  <c r="K36"/>
  <c r="G35"/>
  <c r="H35"/>
  <c r="I35"/>
  <c r="I30" s="1"/>
  <c r="J35"/>
  <c r="G24"/>
  <c r="H24"/>
  <c r="I24"/>
  <c r="G54"/>
  <c r="H54"/>
  <c r="I54"/>
  <c r="J54"/>
  <c r="G47"/>
  <c r="H47"/>
  <c r="H46" s="1"/>
  <c r="I47"/>
  <c r="I46" s="1"/>
  <c r="J47"/>
  <c r="J46" s="1"/>
  <c r="K46" s="1"/>
  <c r="G20"/>
  <c r="H20"/>
  <c r="H19" s="1"/>
  <c r="I20"/>
  <c r="J20"/>
  <c r="G66"/>
  <c r="H66"/>
  <c r="I66"/>
  <c r="I69"/>
  <c r="G67"/>
  <c r="H67"/>
  <c r="I67"/>
  <c r="K40"/>
  <c r="G69"/>
  <c r="K16"/>
  <c r="G42"/>
  <c r="H42"/>
  <c r="I42"/>
  <c r="J42"/>
  <c r="J30" s="1"/>
  <c r="G30"/>
  <c r="G33"/>
  <c r="H33"/>
  <c r="I33"/>
  <c r="J33"/>
  <c r="G31"/>
  <c r="H31"/>
  <c r="I31"/>
  <c r="J31"/>
  <c r="H30"/>
  <c r="G19"/>
  <c r="G13"/>
  <c r="H13"/>
  <c r="H12" s="1"/>
  <c r="I13"/>
  <c r="J13"/>
  <c r="J12" s="1"/>
  <c r="G6"/>
  <c r="H6"/>
  <c r="I6"/>
  <c r="I5" s="1"/>
  <c r="J6"/>
  <c r="J5" s="1"/>
  <c r="K49"/>
  <c r="K45"/>
  <c r="K11"/>
  <c r="K57"/>
  <c r="K51"/>
  <c r="K44"/>
  <c r="K17"/>
  <c r="K15"/>
  <c r="J19"/>
  <c r="K8"/>
  <c r="K31"/>
  <c r="K56"/>
  <c r="K59"/>
  <c r="K60"/>
  <c r="K39"/>
  <c r="K62"/>
  <c r="K63"/>
  <c r="G53"/>
  <c r="G46"/>
  <c r="G28"/>
  <c r="H28"/>
  <c r="I28"/>
  <c r="J28"/>
  <c r="G23"/>
  <c r="I19"/>
  <c r="I12"/>
  <c r="G12"/>
  <c r="G5"/>
  <c r="H5"/>
  <c r="K58"/>
  <c r="K52"/>
  <c r="K50"/>
  <c r="K48"/>
  <c r="K41"/>
  <c r="K38"/>
  <c r="K37"/>
  <c r="K22"/>
  <c r="K18"/>
  <c r="K10"/>
  <c r="K9"/>
  <c r="K67" l="1"/>
  <c r="F69"/>
  <c r="F65"/>
  <c r="K42"/>
  <c r="K47"/>
  <c r="H69"/>
  <c r="K28"/>
  <c r="K26"/>
  <c r="K21"/>
  <c r="K20" s="1"/>
  <c r="K30"/>
  <c r="K7"/>
  <c r="K6" s="1"/>
  <c r="K14"/>
  <c r="K13" s="1"/>
  <c r="J53"/>
  <c r="J65" s="1"/>
  <c r="K33"/>
  <c r="K55"/>
  <c r="K61"/>
  <c r="G65"/>
  <c r="K64"/>
  <c r="K43"/>
  <c r="K29"/>
  <c r="K34"/>
  <c r="K27"/>
  <c r="J69"/>
  <c r="H53"/>
  <c r="I53"/>
  <c r="J23"/>
  <c r="H23"/>
  <c r="I23"/>
  <c r="I65" s="1"/>
  <c r="K5"/>
  <c r="K66" l="1"/>
  <c r="K23"/>
  <c r="H65"/>
  <c r="K53"/>
  <c r="K54"/>
  <c r="K12"/>
  <c r="K19"/>
  <c r="K35"/>
  <c r="K69" l="1"/>
  <c r="K65"/>
</calcChain>
</file>

<file path=xl/sharedStrings.xml><?xml version="1.0" encoding="utf-8"?>
<sst xmlns="http://schemas.openxmlformats.org/spreadsheetml/2006/main" count="71" uniqueCount="39">
  <si>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</si>
  <si>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</si>
  <si>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</si>
  <si>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</si>
  <si>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</si>
  <si>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</si>
  <si>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</si>
  <si>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</si>
  <si>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</si>
  <si>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</si>
  <si>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</si>
  <si>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</si>
  <si>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</si>
  <si>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</si>
  <si>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</si>
  <si>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</si>
  <si>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</si>
  <si>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</si>
  <si>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</si>
  <si>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</si>
  <si>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</si>
  <si>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</si>
  <si>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</si>
  <si>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</si>
  <si>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</si>
  <si>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</si>
  <si>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</si>
  <si>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</si>
  <si>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</si>
  <si>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</si>
  <si>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</si>
  <si>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</si>
  <si>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</si>
  <si>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</si>
  <si>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</si>
  <si>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</si>
  <si>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</si>
  <si>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</si>
  <si>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6 do Uchwały Rady Miejskiej w Jezioranach  Nr XVI/146/20 z dnia 29.09.2020r w sprawie uchwalenia budżetu na 2020r. PLAN FUNDUSZU SOŁECKIEGO na 2020r.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</si>
</sst>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9"/>
  <sheetViews>
    <sheetView tabSelected="1" zoomScaleNormal="100" workbookViewId="0">
      <selection activeCell="D11" sqref="D11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95197.779999999984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14283.3</v>
      </c>
      <c r="K5" s="5">
        <f>F5+J5</f>
        <v>109481.07999999999</v>
      </c>
    </row>
    <row r="6" spans="2:11">
      <c r="B6" s="3"/>
      <c r="C6" s="3">
        <v>60016</v>
      </c>
      <c r="D6" s="3"/>
      <c r="E6" s="3" t="s">
        <v>9</v>
      </c>
      <c r="F6" s="6">
        <f>SUM(F7:F11)</f>
        <v>95197.779999999984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14283.3</v>
      </c>
      <c r="K6" s="6">
        <f t="shared" ref="K6" si="2">K7+K8+K9+K10+K11</f>
        <v>109481.07999999999</v>
      </c>
    </row>
    <row r="7" spans="2:11">
      <c r="B7" s="3"/>
      <c r="C7" s="3"/>
      <c r="D7" s="3">
        <v>4210</v>
      </c>
      <c r="E7" s="3" t="s">
        <v>16</v>
      </c>
      <c r="F7" s="6">
        <v>70073.97</v>
      </c>
      <c r="J7" s="6">
        <f>7748.3+6535</f>
        <v>14283.3</v>
      </c>
      <c r="K7" s="6">
        <f t="shared" ref="K7:K65" si="3">F7+J7</f>
        <v>84357.27</v>
      </c>
    </row>
    <row r="8" spans="2:11">
      <c r="B8" s="3"/>
      <c r="C8" s="3"/>
      <c r="D8" s="3">
        <v>4270</v>
      </c>
      <c r="E8" s="3" t="s">
        <v>11</v>
      </c>
      <c r="F8" s="6">
        <v>6745.79</v>
      </c>
      <c r="J8" s="6"/>
      <c r="K8" s="6">
        <f t="shared" si="3"/>
        <v>6745.79</v>
      </c>
    </row>
    <row r="9" spans="2:11">
      <c r="B9" s="3"/>
      <c r="C9" s="3"/>
      <c r="D9" s="3">
        <v>4300</v>
      </c>
      <c r="E9" s="3" t="s">
        <v>12</v>
      </c>
      <c r="F9" s="6">
        <v>4881.1499999999996</v>
      </c>
      <c r="J9" s="6"/>
      <c r="K9" s="6">
        <f t="shared" si="3"/>
        <v>4881.1499999999996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7496.87</v>
      </c>
      <c r="J10" s="6"/>
      <c r="K10" s="6">
        <f t="shared" si="3"/>
        <v>7496.87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6000</v>
      </c>
      <c r="J11" s="6"/>
      <c r="K11" s="6">
        <f t="shared" si="3"/>
        <v>6000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14748.33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0</v>
      </c>
      <c r="K12" s="5">
        <f t="shared" si="3"/>
        <v>14748.33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14748.33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0</v>
      </c>
      <c r="K13" s="6">
        <f>SUM(K14:K18)</f>
        <v>14748.33</v>
      </c>
    </row>
    <row r="14" spans="2:11">
      <c r="B14" s="3"/>
      <c r="C14" s="3"/>
      <c r="D14" s="3">
        <v>4210</v>
      </c>
      <c r="E14" s="3" t="s">
        <v>16</v>
      </c>
      <c r="F14" s="6">
        <v>2729</v>
      </c>
      <c r="J14" s="6"/>
      <c r="K14" s="6">
        <f t="shared" si="3"/>
        <v>2729</v>
      </c>
    </row>
    <row r="15" spans="2:11">
      <c r="B15" s="3"/>
      <c r="C15" s="3"/>
      <c r="D15" s="3">
        <v>4270</v>
      </c>
      <c r="E15" s="3" t="s">
        <v>11</v>
      </c>
      <c r="F15" s="6">
        <v>1018.33</v>
      </c>
      <c r="J15" s="6"/>
      <c r="K15" s="6">
        <f t="shared" si="3"/>
        <v>1018.33</v>
      </c>
    </row>
    <row r="16" spans="2:11">
      <c r="B16" s="3"/>
      <c r="C16" s="3"/>
      <c r="D16" s="3">
        <v>4300</v>
      </c>
      <c r="E16" s="3" t="s">
        <v>12</v>
      </c>
      <c r="F16" s="6">
        <v>3501</v>
      </c>
      <c r="J16" s="6"/>
      <c r="K16" s="6">
        <f t="shared" si="3"/>
        <v>3501</v>
      </c>
    </row>
    <row r="17" spans="2:11" ht="30">
      <c r="B17" s="3"/>
      <c r="C17" s="3"/>
      <c r="D17" s="3">
        <v>6050</v>
      </c>
      <c r="E17" s="7" t="s">
        <v>13</v>
      </c>
      <c r="F17" s="6">
        <v>2700</v>
      </c>
      <c r="J17" s="6"/>
      <c r="K17" s="6">
        <f t="shared" si="3"/>
        <v>2700</v>
      </c>
    </row>
    <row r="18" spans="2:11" ht="30">
      <c r="B18" s="3"/>
      <c r="C18" s="3"/>
      <c r="D18" s="3">
        <v>6060</v>
      </c>
      <c r="E18" s="7" t="s">
        <v>25</v>
      </c>
      <c r="F18" s="6">
        <v>4800</v>
      </c>
      <c r="J18" s="6"/>
      <c r="K18" s="6">
        <f t="shared" si="3"/>
        <v>4800</v>
      </c>
    </row>
    <row r="19" spans="2:11">
      <c r="B19" s="4">
        <v>750</v>
      </c>
      <c r="C19" s="4"/>
      <c r="D19" s="4"/>
      <c r="E19" s="4" t="s">
        <v>14</v>
      </c>
      <c r="F19" s="5">
        <f>F20</f>
        <v>17913.099999999999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-4500</v>
      </c>
      <c r="K19" s="5">
        <f t="shared" si="3"/>
        <v>13413.099999999999</v>
      </c>
    </row>
    <row r="20" spans="2:11">
      <c r="B20" s="3"/>
      <c r="C20" s="3">
        <v>75075</v>
      </c>
      <c r="D20" s="3"/>
      <c r="E20" s="3" t="s">
        <v>15</v>
      </c>
      <c r="F20" s="6">
        <v>17913.099999999999</v>
      </c>
      <c r="G20" s="6">
        <f t="shared" ref="G20:J20" si="7">SUM(G21:G22)</f>
        <v>0</v>
      </c>
      <c r="H20" s="6">
        <f t="shared" si="7"/>
        <v>0</v>
      </c>
      <c r="I20" s="6">
        <f t="shared" si="7"/>
        <v>0</v>
      </c>
      <c r="J20" s="6">
        <f t="shared" si="7"/>
        <v>-4500</v>
      </c>
      <c r="K20" s="6">
        <f t="shared" ref="K20" si="8">K21+K22</f>
        <v>12777.14</v>
      </c>
    </row>
    <row r="21" spans="2:11">
      <c r="B21" s="3"/>
      <c r="C21" s="3"/>
      <c r="D21" s="3">
        <v>4210</v>
      </c>
      <c r="E21" s="3" t="s">
        <v>16</v>
      </c>
      <c r="F21" s="6">
        <v>13527.14</v>
      </c>
      <c r="J21" s="6">
        <v>-750</v>
      </c>
      <c r="K21" s="6">
        <f t="shared" si="3"/>
        <v>12777.14</v>
      </c>
    </row>
    <row r="22" spans="2:11">
      <c r="B22" s="3"/>
      <c r="C22" s="3"/>
      <c r="D22" s="3">
        <v>4300</v>
      </c>
      <c r="E22" s="3" t="s">
        <v>12</v>
      </c>
      <c r="F22" s="6">
        <v>3750</v>
      </c>
      <c r="J22" s="6">
        <v>-3750</v>
      </c>
      <c r="K22" s="6">
        <f t="shared" si="3"/>
        <v>0</v>
      </c>
    </row>
    <row r="23" spans="2:11" ht="26.25" customHeight="1">
      <c r="B23" s="4">
        <v>754</v>
      </c>
      <c r="C23" s="4"/>
      <c r="D23" s="4"/>
      <c r="E23" s="8" t="s">
        <v>17</v>
      </c>
      <c r="F23" s="5">
        <f>F24+F28</f>
        <v>16780.2</v>
      </c>
      <c r="G23" s="5">
        <f t="shared" ref="G23:J23" si="9">G24+G28</f>
        <v>0</v>
      </c>
      <c r="H23" s="5">
        <f t="shared" si="9"/>
        <v>0</v>
      </c>
      <c r="I23" s="5">
        <f t="shared" si="9"/>
        <v>0</v>
      </c>
      <c r="J23" s="5">
        <f t="shared" si="9"/>
        <v>14400</v>
      </c>
      <c r="K23" s="5">
        <f t="shared" si="3"/>
        <v>31180.2</v>
      </c>
    </row>
    <row r="24" spans="2:11">
      <c r="B24" s="3"/>
      <c r="C24" s="3">
        <v>75412</v>
      </c>
      <c r="D24" s="3"/>
      <c r="E24" s="3" t="s">
        <v>23</v>
      </c>
      <c r="F24" s="6">
        <f>F27+F26</f>
        <v>16780.2</v>
      </c>
      <c r="G24" s="6">
        <f t="shared" ref="G24:I24" si="10">G27+G26</f>
        <v>0</v>
      </c>
      <c r="H24" s="6">
        <f t="shared" si="10"/>
        <v>0</v>
      </c>
      <c r="I24" s="6">
        <f t="shared" si="10"/>
        <v>0</v>
      </c>
      <c r="J24" s="6">
        <f>J27+J26+J25</f>
        <v>14400</v>
      </c>
      <c r="K24" s="6">
        <f>K27+K26+K25</f>
        <v>31180.2</v>
      </c>
    </row>
    <row r="25" spans="2:11">
      <c r="B25" s="3"/>
      <c r="C25" s="3"/>
      <c r="D25" s="3">
        <v>4210</v>
      </c>
      <c r="E25" s="3" t="s">
        <v>16</v>
      </c>
      <c r="F25" s="6">
        <v>0</v>
      </c>
      <c r="G25" s="15"/>
      <c r="H25" s="15"/>
      <c r="I25" s="15"/>
      <c r="J25" s="6">
        <v>4500</v>
      </c>
      <c r="K25" s="6">
        <f>F25+J25</f>
        <v>4500</v>
      </c>
    </row>
    <row r="26" spans="2:11" ht="30">
      <c r="B26" s="3"/>
      <c r="C26" s="3"/>
      <c r="D26" s="3">
        <v>6050</v>
      </c>
      <c r="E26" s="7" t="s">
        <v>13</v>
      </c>
      <c r="F26" s="6">
        <v>6780.2</v>
      </c>
      <c r="J26" s="6"/>
      <c r="K26" s="6">
        <f t="shared" si="3"/>
        <v>6780.2</v>
      </c>
    </row>
    <row r="27" spans="2:11" ht="30">
      <c r="B27" s="3"/>
      <c r="C27" s="3"/>
      <c r="D27" s="3">
        <v>6060</v>
      </c>
      <c r="E27" s="7" t="s">
        <v>25</v>
      </c>
      <c r="F27" s="6">
        <v>10000</v>
      </c>
      <c r="J27" s="6">
        <v>9900</v>
      </c>
      <c r="K27" s="6">
        <f t="shared" si="3"/>
        <v>19900</v>
      </c>
    </row>
    <row r="28" spans="2:11">
      <c r="B28" s="3"/>
      <c r="C28" s="3">
        <v>75495</v>
      </c>
      <c r="D28" s="3"/>
      <c r="E28" s="3" t="s">
        <v>24</v>
      </c>
      <c r="F28" s="6">
        <f>F29</f>
        <v>0</v>
      </c>
      <c r="G28" s="6">
        <f t="shared" ref="G28:J28" si="11">G29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3"/>
        <v>0</v>
      </c>
    </row>
    <row r="29" spans="2:11" ht="30">
      <c r="B29" s="3"/>
      <c r="C29" s="3"/>
      <c r="D29" s="3">
        <v>6050</v>
      </c>
      <c r="E29" s="12" t="s">
        <v>13</v>
      </c>
      <c r="F29" s="6">
        <v>0</v>
      </c>
      <c r="J29" s="6"/>
      <c r="K29" s="6">
        <f t="shared" si="3"/>
        <v>0</v>
      </c>
    </row>
    <row r="30" spans="2:11" ht="33.75" customHeight="1">
      <c r="B30" s="4">
        <v>900</v>
      </c>
      <c r="C30" s="4"/>
      <c r="D30" s="4"/>
      <c r="E30" s="8" t="s">
        <v>18</v>
      </c>
      <c r="F30" s="5">
        <f>F31+F33+F35+F42</f>
        <v>159295.63</v>
      </c>
      <c r="G30" s="5">
        <f t="shared" ref="G30:J30" si="12">G31+G33+G35+G42</f>
        <v>0</v>
      </c>
      <c r="H30" s="5">
        <f t="shared" si="12"/>
        <v>0</v>
      </c>
      <c r="I30" s="5">
        <f t="shared" si="12"/>
        <v>0</v>
      </c>
      <c r="J30" s="5">
        <f t="shared" si="12"/>
        <v>-39738.300000000003</v>
      </c>
      <c r="K30" s="5">
        <f>F30+J30</f>
        <v>119557.33</v>
      </c>
    </row>
    <row r="31" spans="2:11">
      <c r="B31" s="3"/>
      <c r="C31" s="3">
        <v>90002</v>
      </c>
      <c r="D31" s="3"/>
      <c r="E31" s="3" t="s">
        <v>26</v>
      </c>
      <c r="F31" s="6">
        <f>F32</f>
        <v>0</v>
      </c>
      <c r="G31" s="6">
        <f t="shared" ref="G31:J31" si="13">G32</f>
        <v>0</v>
      </c>
      <c r="H31" s="6">
        <f t="shared" si="13"/>
        <v>0</v>
      </c>
      <c r="I31" s="6">
        <f t="shared" si="13"/>
        <v>0</v>
      </c>
      <c r="J31" s="6">
        <f t="shared" si="13"/>
        <v>0</v>
      </c>
      <c r="K31" s="6">
        <f t="shared" ref="K31" si="14">K32</f>
        <v>0</v>
      </c>
    </row>
    <row r="32" spans="2:11">
      <c r="B32" s="4"/>
      <c r="C32" s="4"/>
      <c r="D32" s="3">
        <v>4210</v>
      </c>
      <c r="E32" s="3" t="s">
        <v>16</v>
      </c>
      <c r="F32" s="6">
        <v>0</v>
      </c>
      <c r="G32" s="6">
        <v>0</v>
      </c>
      <c r="H32" s="6">
        <v>0</v>
      </c>
      <c r="I32" s="6">
        <v>0</v>
      </c>
      <c r="J32" s="6"/>
      <c r="K32" s="6">
        <v>0</v>
      </c>
    </row>
    <row r="33" spans="2:11">
      <c r="B33" s="3"/>
      <c r="C33" s="3">
        <v>90003</v>
      </c>
      <c r="D33" s="3"/>
      <c r="E33" s="3" t="s">
        <v>27</v>
      </c>
      <c r="F33" s="6">
        <f>F34</f>
        <v>0</v>
      </c>
      <c r="G33" s="6">
        <f t="shared" ref="G33:J33" si="15">G34</f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3"/>
        <v>0</v>
      </c>
    </row>
    <row r="34" spans="2:11">
      <c r="B34" s="3"/>
      <c r="C34" s="3"/>
      <c r="D34" s="3">
        <v>4300</v>
      </c>
      <c r="E34" s="3" t="s">
        <v>34</v>
      </c>
      <c r="F34" s="6">
        <v>0</v>
      </c>
      <c r="J34" s="6"/>
      <c r="K34" s="6">
        <f t="shared" si="3"/>
        <v>0</v>
      </c>
    </row>
    <row r="35" spans="2:11">
      <c r="B35" s="3"/>
      <c r="C35" s="3">
        <v>90004</v>
      </c>
      <c r="D35" s="3"/>
      <c r="E35" s="3" t="s">
        <v>28</v>
      </c>
      <c r="F35" s="6">
        <v>32172.7</v>
      </c>
      <c r="G35" s="6">
        <f t="shared" ref="G35:J35" si="16">SUM(G36:G41)</f>
        <v>0</v>
      </c>
      <c r="H35" s="6">
        <f t="shared" si="16"/>
        <v>0</v>
      </c>
      <c r="I35" s="6">
        <f t="shared" si="16"/>
        <v>0</v>
      </c>
      <c r="J35" s="6">
        <f t="shared" si="16"/>
        <v>1161.7</v>
      </c>
      <c r="K35" s="6">
        <f t="shared" si="3"/>
        <v>33334.400000000001</v>
      </c>
    </row>
    <row r="36" spans="2:11">
      <c r="B36" s="3"/>
      <c r="C36" s="3"/>
      <c r="D36" s="3">
        <v>4170</v>
      </c>
      <c r="E36" s="3" t="s">
        <v>37</v>
      </c>
      <c r="F36" s="6">
        <v>600</v>
      </c>
      <c r="G36" s="15"/>
      <c r="H36" s="15"/>
      <c r="I36" s="15"/>
      <c r="J36" s="6"/>
      <c r="K36" s="6">
        <f t="shared" si="3"/>
        <v>600</v>
      </c>
    </row>
    <row r="37" spans="2:11">
      <c r="B37" s="3"/>
      <c r="C37" s="3"/>
      <c r="D37" s="3">
        <v>4210</v>
      </c>
      <c r="E37" s="3" t="s">
        <v>33</v>
      </c>
      <c r="F37" s="6">
        <v>20407.04</v>
      </c>
      <c r="J37" s="6">
        <v>1162.7</v>
      </c>
      <c r="K37" s="6">
        <f t="shared" si="3"/>
        <v>21569.74</v>
      </c>
    </row>
    <row r="38" spans="2:11">
      <c r="B38" s="3"/>
      <c r="C38" s="3"/>
      <c r="D38" s="3">
        <v>4270</v>
      </c>
      <c r="E38" s="3" t="s">
        <v>11</v>
      </c>
      <c r="F38" s="6">
        <v>556.66</v>
      </c>
      <c r="J38" s="6">
        <v>-1</v>
      </c>
      <c r="K38" s="6">
        <f t="shared" si="3"/>
        <v>555.66</v>
      </c>
    </row>
    <row r="39" spans="2:11">
      <c r="B39" s="3"/>
      <c r="C39" s="3"/>
      <c r="D39" s="3">
        <v>4300</v>
      </c>
      <c r="E39" s="3" t="s">
        <v>12</v>
      </c>
      <c r="F39" s="6">
        <v>90</v>
      </c>
      <c r="J39" s="6"/>
      <c r="K39" s="6">
        <f t="shared" si="3"/>
        <v>90</v>
      </c>
    </row>
    <row r="40" spans="2:11" ht="30">
      <c r="B40" s="3"/>
      <c r="C40" s="3"/>
      <c r="D40" s="3">
        <v>6050</v>
      </c>
      <c r="E40" s="7" t="s">
        <v>13</v>
      </c>
      <c r="F40" s="6">
        <v>50</v>
      </c>
      <c r="J40" s="6"/>
      <c r="K40" s="6">
        <f t="shared" si="3"/>
        <v>50</v>
      </c>
    </row>
    <row r="41" spans="2:11" ht="30">
      <c r="B41" s="3"/>
      <c r="C41" s="3"/>
      <c r="D41" s="3">
        <v>6060</v>
      </c>
      <c r="E41" s="13" t="s">
        <v>13</v>
      </c>
      <c r="F41" s="6">
        <v>15100</v>
      </c>
      <c r="G41" s="14"/>
      <c r="H41" s="14"/>
      <c r="I41" s="14"/>
      <c r="J41" s="6"/>
      <c r="K41" s="6">
        <f t="shared" si="3"/>
        <v>15100</v>
      </c>
    </row>
    <row r="42" spans="2:11">
      <c r="B42" s="3"/>
      <c r="C42" s="3">
        <v>90015</v>
      </c>
      <c r="D42" s="3"/>
      <c r="E42" s="3" t="s">
        <v>29</v>
      </c>
      <c r="F42" s="6">
        <v>127122.93</v>
      </c>
      <c r="G42" s="6">
        <f t="shared" ref="G42:J42" si="17">SUM(G43:G45)</f>
        <v>0</v>
      </c>
      <c r="H42" s="6">
        <f t="shared" si="17"/>
        <v>0</v>
      </c>
      <c r="I42" s="6">
        <f t="shared" si="17"/>
        <v>0</v>
      </c>
      <c r="J42" s="6">
        <f t="shared" si="17"/>
        <v>-40900</v>
      </c>
      <c r="K42" s="6">
        <f t="shared" si="3"/>
        <v>86222.93</v>
      </c>
    </row>
    <row r="43" spans="2:11">
      <c r="B43" s="3"/>
      <c r="C43" s="3"/>
      <c r="D43" s="3">
        <v>4210</v>
      </c>
      <c r="E43" s="3" t="s">
        <v>16</v>
      </c>
      <c r="F43" s="6">
        <v>300</v>
      </c>
      <c r="J43" s="6"/>
      <c r="K43" s="6">
        <f t="shared" si="3"/>
        <v>300</v>
      </c>
    </row>
    <row r="44" spans="2:11" ht="30">
      <c r="B44" s="3"/>
      <c r="C44" s="3"/>
      <c r="D44" s="3">
        <v>6050</v>
      </c>
      <c r="E44" s="7" t="s">
        <v>13</v>
      </c>
      <c r="F44" s="6">
        <v>2766.53</v>
      </c>
      <c r="J44" s="6">
        <f>-100-100</f>
        <v>-200</v>
      </c>
      <c r="K44" s="6">
        <f t="shared" si="3"/>
        <v>2566.5300000000002</v>
      </c>
    </row>
    <row r="45" spans="2:11" ht="30">
      <c r="B45" s="3"/>
      <c r="C45" s="3"/>
      <c r="D45" s="3">
        <v>6060</v>
      </c>
      <c r="E45" s="7" t="s">
        <v>25</v>
      </c>
      <c r="F45" s="6">
        <v>118056.4</v>
      </c>
      <c r="J45" s="6">
        <f>-33800+(-6900)</f>
        <v>-40700</v>
      </c>
      <c r="K45" s="6">
        <f t="shared" si="3"/>
        <v>77356.399999999994</v>
      </c>
    </row>
    <row r="46" spans="2:11" ht="33.75" customHeight="1">
      <c r="B46" s="4">
        <v>921</v>
      </c>
      <c r="C46" s="4"/>
      <c r="D46" s="4"/>
      <c r="E46" s="8" t="s">
        <v>20</v>
      </c>
      <c r="F46" s="5">
        <f>F47</f>
        <v>36459.020000000004</v>
      </c>
      <c r="G46" s="5">
        <f t="shared" ref="G46:I46" si="18">G47</f>
        <v>0</v>
      </c>
      <c r="H46" s="5">
        <f t="shared" si="18"/>
        <v>0</v>
      </c>
      <c r="I46" s="5">
        <f t="shared" si="18"/>
        <v>0</v>
      </c>
      <c r="J46" s="5">
        <f>J47</f>
        <v>0</v>
      </c>
      <c r="K46" s="5">
        <f>F46+J46</f>
        <v>36459.020000000004</v>
      </c>
    </row>
    <row r="47" spans="2:11">
      <c r="B47" s="3"/>
      <c r="C47" s="3">
        <v>92109</v>
      </c>
      <c r="D47" s="3"/>
      <c r="E47" s="3" t="s">
        <v>30</v>
      </c>
      <c r="F47" s="6">
        <f>SUM(F48:F52)</f>
        <v>36459.020000000004</v>
      </c>
      <c r="G47" s="6">
        <f t="shared" ref="G47:J47" si="19">SUM(G48:G52)</f>
        <v>0</v>
      </c>
      <c r="H47" s="6">
        <f t="shared" si="19"/>
        <v>0</v>
      </c>
      <c r="I47" s="6">
        <f t="shared" si="19"/>
        <v>0</v>
      </c>
      <c r="J47" s="6">
        <f t="shared" si="19"/>
        <v>0</v>
      </c>
      <c r="K47" s="6">
        <f t="shared" ref="K47" si="20">SUM(K48:K52)</f>
        <v>36459.020000000004</v>
      </c>
    </row>
    <row r="48" spans="2:11">
      <c r="B48" s="3"/>
      <c r="C48" s="3"/>
      <c r="D48" s="3">
        <v>4210</v>
      </c>
      <c r="E48" s="3" t="s">
        <v>16</v>
      </c>
      <c r="F48" s="6">
        <v>18794.38</v>
      </c>
      <c r="J48" s="6"/>
      <c r="K48" s="6">
        <f t="shared" si="3"/>
        <v>18794.38</v>
      </c>
    </row>
    <row r="49" spans="2:11">
      <c r="B49" s="3"/>
      <c r="C49" s="3"/>
      <c r="D49" s="3">
        <v>4270</v>
      </c>
      <c r="E49" s="3" t="s">
        <v>11</v>
      </c>
      <c r="F49" s="6">
        <v>0</v>
      </c>
      <c r="J49" s="6"/>
      <c r="K49" s="6">
        <f t="shared" si="3"/>
        <v>0</v>
      </c>
    </row>
    <row r="50" spans="2:11">
      <c r="B50" s="3"/>
      <c r="C50" s="3"/>
      <c r="D50" s="3">
        <v>4300</v>
      </c>
      <c r="E50" s="3" t="s">
        <v>12</v>
      </c>
      <c r="F50" s="6">
        <v>6527.72</v>
      </c>
      <c r="J50" s="6"/>
      <c r="K50" s="6">
        <f t="shared" si="3"/>
        <v>6527.72</v>
      </c>
    </row>
    <row r="51" spans="2:11" ht="30">
      <c r="B51" s="3"/>
      <c r="C51" s="3"/>
      <c r="D51" s="3">
        <v>6050</v>
      </c>
      <c r="E51" s="7" t="s">
        <v>13</v>
      </c>
      <c r="F51" s="6">
        <v>1400</v>
      </c>
      <c r="J51" s="6"/>
      <c r="K51" s="6">
        <f t="shared" si="3"/>
        <v>1400</v>
      </c>
    </row>
    <row r="52" spans="2:11" ht="30">
      <c r="B52" s="3"/>
      <c r="C52" s="3"/>
      <c r="D52" s="3">
        <v>6060</v>
      </c>
      <c r="E52" s="7" t="s">
        <v>25</v>
      </c>
      <c r="F52" s="6">
        <v>9736.92</v>
      </c>
      <c r="J52" s="6"/>
      <c r="K52" s="6">
        <f t="shared" si="3"/>
        <v>9736.92</v>
      </c>
    </row>
    <row r="53" spans="2:11">
      <c r="B53" s="4">
        <v>926</v>
      </c>
      <c r="C53" s="4"/>
      <c r="D53" s="4"/>
      <c r="E53" s="4" t="s">
        <v>19</v>
      </c>
      <c r="F53" s="5">
        <f>F54+F61</f>
        <v>38128.69</v>
      </c>
      <c r="G53" s="5">
        <f>G54+G61</f>
        <v>0</v>
      </c>
      <c r="H53" s="5">
        <f>H54+H61</f>
        <v>0</v>
      </c>
      <c r="I53" s="5">
        <f>I54+I61</f>
        <v>0</v>
      </c>
      <c r="J53" s="5">
        <f>J54+J61</f>
        <v>15555</v>
      </c>
      <c r="K53" s="5">
        <f t="shared" si="3"/>
        <v>53683.69</v>
      </c>
    </row>
    <row r="54" spans="2:11">
      <c r="B54" s="3"/>
      <c r="C54" s="3">
        <v>92601</v>
      </c>
      <c r="D54" s="3"/>
      <c r="E54" s="3" t="s">
        <v>31</v>
      </c>
      <c r="F54" s="6">
        <v>30078.69</v>
      </c>
      <c r="G54" s="6">
        <f t="shared" ref="G54:J54" si="21">SUM(G55:G59)</f>
        <v>0</v>
      </c>
      <c r="H54" s="6">
        <f t="shared" si="21"/>
        <v>0</v>
      </c>
      <c r="I54" s="6">
        <f t="shared" si="21"/>
        <v>0</v>
      </c>
      <c r="J54" s="6">
        <f t="shared" si="21"/>
        <v>15555</v>
      </c>
      <c r="K54" s="6">
        <f t="shared" si="3"/>
        <v>45633.69</v>
      </c>
    </row>
    <row r="55" spans="2:11">
      <c r="B55" s="3"/>
      <c r="C55" s="3"/>
      <c r="D55" s="3">
        <v>4210</v>
      </c>
      <c r="E55" s="3" t="s">
        <v>16</v>
      </c>
      <c r="F55" s="6">
        <v>2823.29</v>
      </c>
      <c r="J55" s="6">
        <v>1615</v>
      </c>
      <c r="K55" s="6">
        <f t="shared" si="3"/>
        <v>4438.29</v>
      </c>
    </row>
    <row r="56" spans="2:11">
      <c r="B56" s="3"/>
      <c r="C56" s="3"/>
      <c r="D56" s="3">
        <v>4270</v>
      </c>
      <c r="E56" s="3" t="s">
        <v>11</v>
      </c>
      <c r="F56" s="6">
        <v>0</v>
      </c>
      <c r="J56" s="6"/>
      <c r="K56" s="6">
        <f t="shared" si="3"/>
        <v>0</v>
      </c>
    </row>
    <row r="57" spans="2:11">
      <c r="B57" s="3"/>
      <c r="C57" s="3"/>
      <c r="D57" s="3">
        <v>4300</v>
      </c>
      <c r="E57" s="3" t="s">
        <v>12</v>
      </c>
      <c r="F57" s="6">
        <v>400</v>
      </c>
      <c r="J57" s="6">
        <v>-150</v>
      </c>
      <c r="K57" s="6">
        <f t="shared" si="3"/>
        <v>250</v>
      </c>
    </row>
    <row r="58" spans="2:11" ht="30">
      <c r="B58" s="3"/>
      <c r="C58" s="3"/>
      <c r="D58" s="3">
        <v>6050</v>
      </c>
      <c r="E58" s="7" t="s">
        <v>13</v>
      </c>
      <c r="F58" s="6">
        <v>8632.4</v>
      </c>
      <c r="J58" s="6"/>
      <c r="K58" s="6">
        <f t="shared" si="3"/>
        <v>8632.4</v>
      </c>
    </row>
    <row r="59" spans="2:11" ht="30">
      <c r="B59" s="3"/>
      <c r="C59" s="3"/>
      <c r="D59" s="3">
        <v>6060</v>
      </c>
      <c r="E59" s="7" t="s">
        <v>25</v>
      </c>
      <c r="F59" s="6">
        <v>18223</v>
      </c>
      <c r="J59" s="6">
        <f>15090-1000</f>
        <v>14090</v>
      </c>
      <c r="K59" s="6">
        <f t="shared" si="3"/>
        <v>32313</v>
      </c>
    </row>
    <row r="60" spans="2:11" hidden="1">
      <c r="B60" s="3"/>
      <c r="C60" s="3"/>
      <c r="D60" s="3"/>
      <c r="E60" s="3"/>
      <c r="F60" s="6"/>
      <c r="J60" s="6"/>
      <c r="K60" s="5">
        <f t="shared" si="3"/>
        <v>0</v>
      </c>
    </row>
    <row r="61" spans="2:11">
      <c r="B61" s="3"/>
      <c r="C61" s="3">
        <v>92695</v>
      </c>
      <c r="D61" s="3"/>
      <c r="E61" s="3" t="s">
        <v>32</v>
      </c>
      <c r="F61" s="6">
        <f>SUM(F62:F64)</f>
        <v>8050</v>
      </c>
      <c r="G61" s="6">
        <f t="shared" ref="G61:J61" si="22">SUM(G62:G64)</f>
        <v>0</v>
      </c>
      <c r="H61" s="6">
        <f t="shared" si="22"/>
        <v>0</v>
      </c>
      <c r="I61" s="6">
        <f t="shared" si="22"/>
        <v>0</v>
      </c>
      <c r="J61" s="6">
        <f t="shared" si="22"/>
        <v>0</v>
      </c>
      <c r="K61" s="6">
        <f t="shared" si="3"/>
        <v>8050</v>
      </c>
    </row>
    <row r="62" spans="2:11">
      <c r="B62" s="3"/>
      <c r="C62" s="3"/>
      <c r="D62" s="3">
        <v>4210</v>
      </c>
      <c r="E62" s="3" t="s">
        <v>16</v>
      </c>
      <c r="F62" s="6">
        <v>1050</v>
      </c>
      <c r="J62" s="6"/>
      <c r="K62" s="6">
        <f t="shared" si="3"/>
        <v>1050</v>
      </c>
    </row>
    <row r="63" spans="2:11" ht="30">
      <c r="B63" s="3"/>
      <c r="C63" s="3"/>
      <c r="D63" s="3">
        <v>6050</v>
      </c>
      <c r="E63" s="7" t="s">
        <v>13</v>
      </c>
      <c r="F63" s="6">
        <v>0</v>
      </c>
      <c r="J63" s="6"/>
      <c r="K63" s="6">
        <f t="shared" si="3"/>
        <v>0</v>
      </c>
    </row>
    <row r="64" spans="2:11" ht="30">
      <c r="B64" s="3"/>
      <c r="C64" s="3"/>
      <c r="D64" s="3">
        <v>6060</v>
      </c>
      <c r="E64" s="7" t="s">
        <v>25</v>
      </c>
      <c r="F64" s="6">
        <v>7000</v>
      </c>
      <c r="J64" s="6"/>
      <c r="K64" s="6">
        <f t="shared" si="3"/>
        <v>7000</v>
      </c>
    </row>
    <row r="65" spans="2:11">
      <c r="B65" s="4"/>
      <c r="C65" s="4"/>
      <c r="D65" s="4"/>
      <c r="E65" s="4" t="s">
        <v>21</v>
      </c>
      <c r="F65" s="5">
        <f>F5+F12+F19+F23+F30+F46+F53</f>
        <v>378522.75000000006</v>
      </c>
      <c r="G65" s="5">
        <f t="shared" ref="G65:I65" si="23">G5+G12+G19+G23+G30+G46+G53</f>
        <v>0</v>
      </c>
      <c r="H65" s="5">
        <f t="shared" si="23"/>
        <v>0</v>
      </c>
      <c r="I65" s="5">
        <f t="shared" si="23"/>
        <v>0</v>
      </c>
      <c r="J65" s="5">
        <f>J5+J12+J19+J23+J30+J46+J53</f>
        <v>0</v>
      </c>
      <c r="K65" s="5">
        <f t="shared" si="3"/>
        <v>378522.75000000006</v>
      </c>
    </row>
    <row r="66" spans="2:11">
      <c r="C66" s="1" t="s">
        <v>4</v>
      </c>
      <c r="F66" s="9">
        <f>F7+F8+F9+F14+F15+F21+F22+F32+F34+F37+F38+F39+F43+F48+F49+F50+F55+F56+F57+F62+F16+F36</f>
        <v>157775.47</v>
      </c>
      <c r="G66" s="9">
        <f t="shared" ref="G66:K66" si="24">G7+G8+G9+G14+G15+G21+G22+G32+G34+G37+G38+G39+G43+G48+G49+G50+G55+G56+G57+G62+G16+G36</f>
        <v>0</v>
      </c>
      <c r="H66" s="9">
        <f t="shared" si="24"/>
        <v>0</v>
      </c>
      <c r="I66" s="9">
        <f t="shared" si="24"/>
        <v>0</v>
      </c>
      <c r="J66" s="9">
        <f>J7+J8+J9+J14+J15+J21+J22+J32+J34+J37+J38+J39+J43+J48+J49+J50+J55+J56+J57+J62+J16+J36</f>
        <v>12410</v>
      </c>
      <c r="K66" s="9">
        <f t="shared" si="24"/>
        <v>170185.47</v>
      </c>
    </row>
    <row r="67" spans="2:11">
      <c r="C67" s="1" t="s">
        <v>5</v>
      </c>
      <c r="F67" s="9">
        <f>F10+F11+F17+F18+F26+F27+F29+F41+F44+F45+F51+F52+F58+F59+F63+F64+F40</f>
        <v>218742.32</v>
      </c>
      <c r="G67" s="9">
        <f t="shared" ref="G67:I67" si="25">G10+G11+G17+G18+G26+G27+G29+G41+G44+G45+G51+G52+G58+G59+G63+G64+G40</f>
        <v>0</v>
      </c>
      <c r="H67" s="9">
        <f t="shared" si="25"/>
        <v>0</v>
      </c>
      <c r="I67" s="9">
        <f t="shared" si="25"/>
        <v>0</v>
      </c>
      <c r="J67" s="9">
        <f>J10+J11+J17+J18+J26+J27+J29+J41+J44+J45+J51+J52+J58+J59+J63+J64+J40+J25</f>
        <v>-12410</v>
      </c>
      <c r="K67" s="9">
        <f>K10+K11+K17+K18+K26+K27+K29+K41+K44+K45+K51+K52+K58+K59+K63+K64+K40+K25</f>
        <v>206332.32</v>
      </c>
    </row>
    <row r="68" spans="2:11">
      <c r="F68" s="9"/>
    </row>
    <row r="69" spans="2:11">
      <c r="C69" s="1" t="s">
        <v>6</v>
      </c>
      <c r="F69" s="9">
        <f>F66+F67</f>
        <v>376517.79000000004</v>
      </c>
      <c r="G69" s="9">
        <f t="shared" ref="G69:K69" si="26">G66+G67</f>
        <v>0</v>
      </c>
      <c r="H69" s="9">
        <f t="shared" si="26"/>
        <v>0</v>
      </c>
      <c r="I69" s="9">
        <f t="shared" si="26"/>
        <v>0</v>
      </c>
      <c r="J69" s="9">
        <f t="shared" si="26"/>
        <v>0</v>
      </c>
      <c r="K69" s="9">
        <f t="shared" si="26"/>
        <v>376517.79000000004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2020-10-01T04:18:34Z</dcterms:modified>
</cp:coreProperties>
</file>