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37" i="1"/>
  <c r="K38"/>
  <c r="G69"/>
  <c r="H69"/>
  <c r="H72" s="1"/>
  <c r="I69"/>
  <c r="I72" s="1"/>
  <c r="J69"/>
  <c r="G72"/>
  <c r="G70"/>
  <c r="H70"/>
  <c r="I70"/>
  <c r="J70"/>
  <c r="F70"/>
  <c r="F69"/>
  <c r="J36"/>
  <c r="F36"/>
  <c r="F13"/>
  <c r="F12" s="1"/>
  <c r="F25"/>
  <c r="F20"/>
  <c r="F19" s="1"/>
  <c r="K33"/>
  <c r="K22"/>
  <c r="F57"/>
  <c r="F45"/>
  <c r="J25"/>
  <c r="K26"/>
  <c r="F6"/>
  <c r="F5" s="1"/>
  <c r="F24"/>
  <c r="F29"/>
  <c r="F32"/>
  <c r="F34"/>
  <c r="F50"/>
  <c r="F49" s="1"/>
  <c r="F64"/>
  <c r="G64"/>
  <c r="H64"/>
  <c r="I64"/>
  <c r="J64"/>
  <c r="K39"/>
  <c r="G36"/>
  <c r="G31" s="1"/>
  <c r="H36"/>
  <c r="H31" s="1"/>
  <c r="I36"/>
  <c r="I31" s="1"/>
  <c r="G25"/>
  <c r="H25"/>
  <c r="I25"/>
  <c r="G57"/>
  <c r="H57"/>
  <c r="I57"/>
  <c r="J57"/>
  <c r="G50"/>
  <c r="H50"/>
  <c r="H49" s="1"/>
  <c r="I50"/>
  <c r="I49" s="1"/>
  <c r="J50"/>
  <c r="J49" s="1"/>
  <c r="G20"/>
  <c r="H20"/>
  <c r="H19" s="1"/>
  <c r="I20"/>
  <c r="J20"/>
  <c r="J19" s="1"/>
  <c r="K43"/>
  <c r="K16"/>
  <c r="G45"/>
  <c r="H45"/>
  <c r="I45"/>
  <c r="J45"/>
  <c r="G34"/>
  <c r="H34"/>
  <c r="I34"/>
  <c r="J34"/>
  <c r="G32"/>
  <c r="H32"/>
  <c r="I32"/>
  <c r="J32"/>
  <c r="G19"/>
  <c r="G13"/>
  <c r="H13"/>
  <c r="H12" s="1"/>
  <c r="I13"/>
  <c r="J13"/>
  <c r="J12" s="1"/>
  <c r="G6"/>
  <c r="H6"/>
  <c r="I6"/>
  <c r="I5" s="1"/>
  <c r="J6"/>
  <c r="J5" s="1"/>
  <c r="K52"/>
  <c r="K48"/>
  <c r="K11"/>
  <c r="K60"/>
  <c r="K54"/>
  <c r="K47"/>
  <c r="K17"/>
  <c r="K15"/>
  <c r="K8"/>
  <c r="K32"/>
  <c r="K59"/>
  <c r="K62"/>
  <c r="K63"/>
  <c r="K42"/>
  <c r="K65"/>
  <c r="K66"/>
  <c r="G56"/>
  <c r="G49"/>
  <c r="G29"/>
  <c r="H29"/>
  <c r="I29"/>
  <c r="J29"/>
  <c r="G24"/>
  <c r="I19"/>
  <c r="I12"/>
  <c r="G12"/>
  <c r="G5"/>
  <c r="H5"/>
  <c r="K61"/>
  <c r="K55"/>
  <c r="K53"/>
  <c r="K51"/>
  <c r="K44"/>
  <c r="K70" s="1"/>
  <c r="K41"/>
  <c r="K40"/>
  <c r="K23"/>
  <c r="K18"/>
  <c r="K10"/>
  <c r="K9"/>
  <c r="J72" l="1"/>
  <c r="F56"/>
  <c r="F31"/>
  <c r="F68" s="1"/>
  <c r="K49"/>
  <c r="F72"/>
  <c r="K45"/>
  <c r="K50"/>
  <c r="K29"/>
  <c r="K27"/>
  <c r="K21"/>
  <c r="K20" s="1"/>
  <c r="K7"/>
  <c r="K6" s="1"/>
  <c r="K14"/>
  <c r="K13" s="1"/>
  <c r="J56"/>
  <c r="K34"/>
  <c r="K58"/>
  <c r="K64"/>
  <c r="G68"/>
  <c r="K67"/>
  <c r="K46"/>
  <c r="K30"/>
  <c r="K35"/>
  <c r="K28"/>
  <c r="H56"/>
  <c r="I56"/>
  <c r="J24"/>
  <c r="H24"/>
  <c r="I24"/>
  <c r="I68" s="1"/>
  <c r="K5"/>
  <c r="K69" l="1"/>
  <c r="K72" s="1"/>
  <c r="K25"/>
  <c r="K24"/>
  <c r="H68"/>
  <c r="K56"/>
  <c r="K57"/>
  <c r="K12"/>
  <c r="K19"/>
  <c r="K36" l="1"/>
  <c r="J31"/>
  <c r="J68" s="1"/>
  <c r="K68" s="1"/>
  <c r="K31" l="1"/>
</calcChain>
</file>

<file path=xl/sharedStrings.xml><?xml version="1.0" encoding="utf-8"?>
<sst xmlns="http://schemas.openxmlformats.org/spreadsheetml/2006/main" count="74" uniqueCount="41">
  <si>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</si>
  <si>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</si>
  <si>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</si>
  <si>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</si>
  <si>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</si>
  <si>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</si>
  <si>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</si>
  <si>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</si>
  <si>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</si>
  <si>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</si>
  <si>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</si>
  <si>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</si>
  <si>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</si>
  <si>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</si>
  <si>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</si>
  <si>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</si>
  <si>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</si>
  <si>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</si>
  <si>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</si>
  <si>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</si>
  <si>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</si>
  <si>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</si>
  <si>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</si>
  <si>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</si>
  <si>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</si>
  <si>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</si>
  <si>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</si>
  <si>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</si>
  <si>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</si>
  <si>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</si>
  <si>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</si>
  <si>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</si>
  <si>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</si>
  <si>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</si>
  <si>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</si>
  <si>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</si>
  <si>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</si>
  <si>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</si>
  <si>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</si>
  <si>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</si>
  <si>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Zał. Nr 7 do Uchwały Rady Miejskiej w Jezioranach  Nr XXV/221/21 z dnia 20.10.2021r w sprawie uchwalenia budżetu na 2021r. PLAN FUNDUSZU SOŁECKIEGO na 2021r.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</si>
</sst>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72"/>
  <sheetViews>
    <sheetView tabSelected="1" zoomScaleNormal="100" workbookViewId="0">
      <selection activeCell="B2" sqref="B2:K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5" t="s">
        <v>40</v>
      </c>
      <c r="C2" s="15"/>
      <c r="D2" s="15"/>
      <c r="E2" s="15"/>
      <c r="F2" s="15"/>
      <c r="G2" s="15"/>
      <c r="H2" s="15"/>
      <c r="I2" s="15"/>
      <c r="J2" s="16"/>
      <c r="K2" s="16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56018.46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6718.9</v>
      </c>
      <c r="K5" s="5">
        <f>F5+J5</f>
        <v>62737.36</v>
      </c>
    </row>
    <row r="6" spans="2:11">
      <c r="B6" s="3"/>
      <c r="C6" s="3">
        <v>60016</v>
      </c>
      <c r="D6" s="3"/>
      <c r="E6" s="3" t="s">
        <v>9</v>
      </c>
      <c r="F6" s="6">
        <f>SUM(F7:F11)</f>
        <v>56018.46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6718.9</v>
      </c>
      <c r="K6" s="6">
        <f t="shared" ref="K6" si="2">K7+K8+K9+K10+K11</f>
        <v>62737.36</v>
      </c>
    </row>
    <row r="7" spans="2:11">
      <c r="B7" s="3"/>
      <c r="C7" s="3"/>
      <c r="D7" s="3">
        <v>4210</v>
      </c>
      <c r="E7" s="3" t="s">
        <v>16</v>
      </c>
      <c r="F7" s="6">
        <v>42889.03</v>
      </c>
      <c r="J7" s="6">
        <v>6718.9</v>
      </c>
      <c r="K7" s="6">
        <f t="shared" ref="K7:K68" si="3">F7+J7</f>
        <v>49607.93</v>
      </c>
    </row>
    <row r="8" spans="2:11">
      <c r="B8" s="3"/>
      <c r="C8" s="3"/>
      <c r="D8" s="3">
        <v>4270</v>
      </c>
      <c r="E8" s="3" t="s">
        <v>11</v>
      </c>
      <c r="F8" s="6">
        <v>0</v>
      </c>
      <c r="J8" s="6"/>
      <c r="K8" s="6">
        <f t="shared" si="3"/>
        <v>0</v>
      </c>
    </row>
    <row r="9" spans="2:11">
      <c r="B9" s="3"/>
      <c r="C9" s="3"/>
      <c r="D9" s="3">
        <v>4300</v>
      </c>
      <c r="E9" s="3" t="s">
        <v>12</v>
      </c>
      <c r="F9" s="6">
        <v>13129.43</v>
      </c>
      <c r="J9" s="6"/>
      <c r="K9" s="6">
        <f t="shared" si="3"/>
        <v>13129.43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0</v>
      </c>
      <c r="J10" s="6"/>
      <c r="K10" s="6">
        <f t="shared" si="3"/>
        <v>0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0</v>
      </c>
      <c r="J11" s="6"/>
      <c r="K11" s="6">
        <f t="shared" si="3"/>
        <v>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86076.52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2192.8999999999996</v>
      </c>
      <c r="K12" s="5">
        <f t="shared" si="3"/>
        <v>88269.42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SUM(F14:F18)</f>
        <v>86076.52</v>
      </c>
      <c r="G13" s="6">
        <f t="shared" ref="G13:J13" si="5">SUM(G14:G18)</f>
        <v>0</v>
      </c>
      <c r="H13" s="6">
        <f t="shared" si="5"/>
        <v>0</v>
      </c>
      <c r="I13" s="6">
        <f t="shared" si="5"/>
        <v>0</v>
      </c>
      <c r="J13" s="6">
        <f t="shared" si="5"/>
        <v>2192.8999999999996</v>
      </c>
      <c r="K13" s="6">
        <f>SUM(K14:K18)</f>
        <v>88269.42</v>
      </c>
    </row>
    <row r="14" spans="2:11">
      <c r="B14" s="3"/>
      <c r="C14" s="3"/>
      <c r="D14" s="3">
        <v>4210</v>
      </c>
      <c r="E14" s="3" t="s">
        <v>16</v>
      </c>
      <c r="F14" s="6">
        <v>6786.29</v>
      </c>
      <c r="J14" s="6">
        <v>3000</v>
      </c>
      <c r="K14" s="6">
        <f t="shared" si="3"/>
        <v>9786.2900000000009</v>
      </c>
    </row>
    <row r="15" spans="2:11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3"/>
        <v>0</v>
      </c>
    </row>
    <row r="16" spans="2:11">
      <c r="B16" s="3"/>
      <c r="C16" s="3"/>
      <c r="D16" s="3">
        <v>4300</v>
      </c>
      <c r="E16" s="3" t="s">
        <v>12</v>
      </c>
      <c r="F16" s="6">
        <v>200</v>
      </c>
      <c r="J16" s="6">
        <v>0</v>
      </c>
      <c r="K16" s="6">
        <f t="shared" si="3"/>
        <v>200</v>
      </c>
    </row>
    <row r="17" spans="2:11" ht="30">
      <c r="B17" s="3"/>
      <c r="C17" s="3"/>
      <c r="D17" s="3">
        <v>6050</v>
      </c>
      <c r="E17" s="7" t="s">
        <v>13</v>
      </c>
      <c r="F17" s="6">
        <v>9750.23</v>
      </c>
      <c r="J17" s="6">
        <v>7000</v>
      </c>
      <c r="K17" s="6">
        <f t="shared" si="3"/>
        <v>16750.23</v>
      </c>
    </row>
    <row r="18" spans="2:11" ht="30">
      <c r="B18" s="3"/>
      <c r="C18" s="3"/>
      <c r="D18" s="3">
        <v>6060</v>
      </c>
      <c r="E18" s="7" t="s">
        <v>25</v>
      </c>
      <c r="F18" s="6">
        <v>69340</v>
      </c>
      <c r="J18" s="6">
        <v>-7807.1</v>
      </c>
      <c r="K18" s="6">
        <f t="shared" si="3"/>
        <v>61532.9</v>
      </c>
    </row>
    <row r="19" spans="2:11">
      <c r="B19" s="4">
        <v>750</v>
      </c>
      <c r="C19" s="4"/>
      <c r="D19" s="4"/>
      <c r="E19" s="4" t="s">
        <v>14</v>
      </c>
      <c r="F19" s="5">
        <f>F20</f>
        <v>17180</v>
      </c>
      <c r="G19" s="5">
        <f t="shared" ref="G19:J19" si="6">G20</f>
        <v>0</v>
      </c>
      <c r="H19" s="5">
        <f t="shared" si="6"/>
        <v>0</v>
      </c>
      <c r="I19" s="5">
        <f t="shared" si="6"/>
        <v>0</v>
      </c>
      <c r="J19" s="5">
        <f t="shared" si="6"/>
        <v>-4148.8999999999996</v>
      </c>
      <c r="K19" s="5">
        <f t="shared" si="3"/>
        <v>13031.1</v>
      </c>
    </row>
    <row r="20" spans="2:11">
      <c r="B20" s="3"/>
      <c r="C20" s="3">
        <v>75075</v>
      </c>
      <c r="D20" s="3"/>
      <c r="E20" s="3" t="s">
        <v>15</v>
      </c>
      <c r="F20" s="6">
        <f>F21+F23+F22</f>
        <v>17180</v>
      </c>
      <c r="G20" s="6">
        <f t="shared" ref="G20:J20" si="7">SUM(G21:G23)</f>
        <v>0</v>
      </c>
      <c r="H20" s="6">
        <f t="shared" si="7"/>
        <v>0</v>
      </c>
      <c r="I20" s="6">
        <f t="shared" si="7"/>
        <v>0</v>
      </c>
      <c r="J20" s="6">
        <f t="shared" si="7"/>
        <v>-4148.8999999999996</v>
      </c>
      <c r="K20" s="6">
        <f>K21+K23+K22</f>
        <v>13031.1</v>
      </c>
    </row>
    <row r="21" spans="2:11">
      <c r="B21" s="3"/>
      <c r="C21" s="3"/>
      <c r="D21" s="3">
        <v>4210</v>
      </c>
      <c r="E21" s="3" t="s">
        <v>16</v>
      </c>
      <c r="F21" s="6">
        <v>12460</v>
      </c>
      <c r="J21" s="6">
        <v>571.1</v>
      </c>
      <c r="K21" s="6">
        <f t="shared" si="3"/>
        <v>13031.1</v>
      </c>
    </row>
    <row r="22" spans="2:11">
      <c r="B22" s="3"/>
      <c r="C22" s="3"/>
      <c r="D22" s="3">
        <v>4170</v>
      </c>
      <c r="E22" s="3" t="s">
        <v>37</v>
      </c>
      <c r="F22" s="6">
        <v>1220</v>
      </c>
      <c r="J22" s="6">
        <v>-1220</v>
      </c>
      <c r="K22" s="6">
        <f t="shared" si="3"/>
        <v>0</v>
      </c>
    </row>
    <row r="23" spans="2:11">
      <c r="B23" s="3"/>
      <c r="C23" s="3"/>
      <c r="D23" s="3">
        <v>4300</v>
      </c>
      <c r="E23" s="3" t="s">
        <v>12</v>
      </c>
      <c r="F23" s="6">
        <v>3500</v>
      </c>
      <c r="J23" s="6">
        <v>-3500</v>
      </c>
      <c r="K23" s="6">
        <f t="shared" si="3"/>
        <v>0</v>
      </c>
    </row>
    <row r="24" spans="2:11" ht="26.25" customHeight="1">
      <c r="B24" s="4">
        <v>754</v>
      </c>
      <c r="C24" s="4"/>
      <c r="D24" s="4"/>
      <c r="E24" s="8" t="s">
        <v>17</v>
      </c>
      <c r="F24" s="5">
        <f>F25+F29</f>
        <v>17474.59</v>
      </c>
      <c r="G24" s="5">
        <f t="shared" ref="G24:J24" si="8">G25+G29</f>
        <v>0</v>
      </c>
      <c r="H24" s="5">
        <f t="shared" si="8"/>
        <v>0</v>
      </c>
      <c r="I24" s="5">
        <f t="shared" si="8"/>
        <v>0</v>
      </c>
      <c r="J24" s="5">
        <f t="shared" si="8"/>
        <v>1370</v>
      </c>
      <c r="K24" s="5">
        <f t="shared" si="3"/>
        <v>18844.59</v>
      </c>
    </row>
    <row r="25" spans="2:11">
      <c r="B25" s="3"/>
      <c r="C25" s="3">
        <v>75412</v>
      </c>
      <c r="D25" s="3"/>
      <c r="E25" s="3" t="s">
        <v>23</v>
      </c>
      <c r="F25" s="6">
        <f>F28+F27+F26</f>
        <v>17474.59</v>
      </c>
      <c r="G25" s="6">
        <f t="shared" ref="G25:I25" si="9">G28+G27</f>
        <v>0</v>
      </c>
      <c r="H25" s="6">
        <f t="shared" si="9"/>
        <v>0</v>
      </c>
      <c r="I25" s="6">
        <f t="shared" si="9"/>
        <v>0</v>
      </c>
      <c r="J25" s="6">
        <f>J28+J27+J26</f>
        <v>0</v>
      </c>
      <c r="K25" s="6">
        <f>K28+K27+K26</f>
        <v>17474.59</v>
      </c>
    </row>
    <row r="26" spans="2:11">
      <c r="B26" s="3"/>
      <c r="C26" s="3"/>
      <c r="D26" s="3">
        <v>4210</v>
      </c>
      <c r="E26" s="3" t="s">
        <v>16</v>
      </c>
      <c r="F26" s="6">
        <v>2100</v>
      </c>
      <c r="G26" s="14"/>
      <c r="H26" s="14"/>
      <c r="I26" s="14"/>
      <c r="J26" s="6"/>
      <c r="K26" s="6">
        <f>F26+J26</f>
        <v>2100</v>
      </c>
    </row>
    <row r="27" spans="2:11" ht="30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3"/>
        <v>0</v>
      </c>
    </row>
    <row r="28" spans="2:11" ht="30">
      <c r="B28" s="3"/>
      <c r="C28" s="3"/>
      <c r="D28" s="3">
        <v>6060</v>
      </c>
      <c r="E28" s="7" t="s">
        <v>25</v>
      </c>
      <c r="F28" s="6">
        <v>15374.59</v>
      </c>
      <c r="J28" s="6"/>
      <c r="K28" s="6">
        <f t="shared" si="3"/>
        <v>15374.59</v>
      </c>
    </row>
    <row r="29" spans="2:11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10">G30</f>
        <v>0</v>
      </c>
      <c r="H29" s="6">
        <f t="shared" si="10"/>
        <v>0</v>
      </c>
      <c r="I29" s="6">
        <f t="shared" si="10"/>
        <v>0</v>
      </c>
      <c r="J29" s="6">
        <f t="shared" si="10"/>
        <v>1370</v>
      </c>
      <c r="K29" s="6">
        <f t="shared" si="3"/>
        <v>1370</v>
      </c>
    </row>
    <row r="30" spans="2:11" ht="30">
      <c r="B30" s="3"/>
      <c r="C30" s="3"/>
      <c r="D30" s="3">
        <v>6060</v>
      </c>
      <c r="E30" s="7" t="s">
        <v>25</v>
      </c>
      <c r="F30" s="6">
        <v>0</v>
      </c>
      <c r="J30" s="6">
        <v>1370</v>
      </c>
      <c r="K30" s="6">
        <f t="shared" si="3"/>
        <v>1370</v>
      </c>
    </row>
    <row r="31" spans="2:11" ht="33.75" customHeight="1">
      <c r="B31" s="4">
        <v>900</v>
      </c>
      <c r="C31" s="4"/>
      <c r="D31" s="4"/>
      <c r="E31" s="8" t="s">
        <v>18</v>
      </c>
      <c r="F31" s="5">
        <f>F32+F34+F36+F45</f>
        <v>37511.729999999996</v>
      </c>
      <c r="G31" s="5">
        <f t="shared" ref="G31:J31" si="11">G32+G34+G36+G45</f>
        <v>0</v>
      </c>
      <c r="H31" s="5">
        <f t="shared" si="11"/>
        <v>0</v>
      </c>
      <c r="I31" s="5">
        <f t="shared" si="11"/>
        <v>0</v>
      </c>
      <c r="J31" s="5">
        <f t="shared" si="11"/>
        <v>-1762.8999999999996</v>
      </c>
      <c r="K31" s="5">
        <f>F31+J31</f>
        <v>35748.829999999994</v>
      </c>
    </row>
    <row r="32" spans="2:11">
      <c r="B32" s="3"/>
      <c r="C32" s="3">
        <v>90002</v>
      </c>
      <c r="D32" s="3"/>
      <c r="E32" s="3" t="s">
        <v>26</v>
      </c>
      <c r="F32" s="6">
        <f>F33</f>
        <v>1447.17</v>
      </c>
      <c r="G32" s="6">
        <f t="shared" ref="G32:J32" si="12">G33</f>
        <v>0</v>
      </c>
      <c r="H32" s="6">
        <f t="shared" si="12"/>
        <v>0</v>
      </c>
      <c r="I32" s="6">
        <f t="shared" si="12"/>
        <v>0</v>
      </c>
      <c r="J32" s="6">
        <f t="shared" si="12"/>
        <v>0</v>
      </c>
      <c r="K32" s="6">
        <f t="shared" ref="K32" si="13">K33</f>
        <v>1447.17</v>
      </c>
    </row>
    <row r="33" spans="2:11">
      <c r="B33" s="4"/>
      <c r="C33" s="4"/>
      <c r="D33" s="3">
        <v>4210</v>
      </c>
      <c r="E33" s="3" t="s">
        <v>16</v>
      </c>
      <c r="F33" s="6">
        <v>1447.17</v>
      </c>
      <c r="G33" s="6">
        <v>0</v>
      </c>
      <c r="H33" s="6">
        <v>0</v>
      </c>
      <c r="I33" s="6">
        <v>0</v>
      </c>
      <c r="J33" s="6"/>
      <c r="K33" s="6">
        <f t="shared" si="3"/>
        <v>1447.17</v>
      </c>
    </row>
    <row r="34" spans="2:11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4">G35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3"/>
        <v>0</v>
      </c>
    </row>
    <row r="35" spans="2:11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3"/>
        <v>0</v>
      </c>
    </row>
    <row r="36" spans="2:11">
      <c r="B36" s="3"/>
      <c r="C36" s="3">
        <v>90004</v>
      </c>
      <c r="D36" s="3"/>
      <c r="E36" s="3" t="s">
        <v>28</v>
      </c>
      <c r="F36" s="6">
        <f>F39+F40+F41+F42+F43+F44+F37+F38</f>
        <v>34714.559999999998</v>
      </c>
      <c r="G36" s="6">
        <f t="shared" ref="G36:I36" si="15">SUM(G39:G44)</f>
        <v>0</v>
      </c>
      <c r="H36" s="6">
        <f t="shared" si="15"/>
        <v>0</v>
      </c>
      <c r="I36" s="6">
        <f t="shared" si="15"/>
        <v>0</v>
      </c>
      <c r="J36" s="6">
        <f>SUM(J37:J44)</f>
        <v>-1762.8999999999996</v>
      </c>
      <c r="K36" s="6">
        <f t="shared" si="3"/>
        <v>32951.659999999996</v>
      </c>
    </row>
    <row r="37" spans="2:11">
      <c r="B37" s="3"/>
      <c r="C37" s="3"/>
      <c r="D37" s="3">
        <v>4110</v>
      </c>
      <c r="E37" s="3" t="s">
        <v>38</v>
      </c>
      <c r="F37" s="6">
        <v>0</v>
      </c>
      <c r="G37" s="14"/>
      <c r="H37" s="14"/>
      <c r="I37" s="14"/>
      <c r="J37" s="6">
        <v>114.94</v>
      </c>
      <c r="K37" s="6">
        <f t="shared" si="3"/>
        <v>114.94</v>
      </c>
    </row>
    <row r="38" spans="2:11" ht="30.75" customHeight="1">
      <c r="B38" s="3"/>
      <c r="C38" s="3"/>
      <c r="D38" s="3">
        <v>4120</v>
      </c>
      <c r="E38" s="7" t="s">
        <v>39</v>
      </c>
      <c r="F38" s="6">
        <v>0</v>
      </c>
      <c r="G38" s="14"/>
      <c r="H38" s="14"/>
      <c r="I38" s="14"/>
      <c r="J38" s="6">
        <v>16.39</v>
      </c>
      <c r="K38" s="6">
        <f t="shared" si="3"/>
        <v>16.39</v>
      </c>
    </row>
    <row r="39" spans="2:11">
      <c r="B39" s="3"/>
      <c r="C39" s="3"/>
      <c r="D39" s="3">
        <v>4170</v>
      </c>
      <c r="E39" s="3" t="s">
        <v>37</v>
      </c>
      <c r="F39" s="6">
        <v>0</v>
      </c>
      <c r="G39" s="14"/>
      <c r="H39" s="14"/>
      <c r="I39" s="14"/>
      <c r="J39" s="6">
        <v>668.67</v>
      </c>
      <c r="K39" s="6">
        <f t="shared" si="3"/>
        <v>668.67</v>
      </c>
    </row>
    <row r="40" spans="2:11">
      <c r="B40" s="3"/>
      <c r="C40" s="3"/>
      <c r="D40" s="3">
        <v>4210</v>
      </c>
      <c r="E40" s="3" t="s">
        <v>33</v>
      </c>
      <c r="F40" s="6">
        <v>25357.82</v>
      </c>
      <c r="J40" s="6">
        <v>-4162.8999999999996</v>
      </c>
      <c r="K40" s="6">
        <f t="shared" si="3"/>
        <v>21194.92</v>
      </c>
    </row>
    <row r="41" spans="2:11">
      <c r="B41" s="3"/>
      <c r="C41" s="3"/>
      <c r="D41" s="3">
        <v>4270</v>
      </c>
      <c r="E41" s="3" t="s">
        <v>11</v>
      </c>
      <c r="F41" s="6">
        <v>2067.96</v>
      </c>
      <c r="J41" s="6">
        <v>1600</v>
      </c>
      <c r="K41" s="6">
        <f t="shared" si="3"/>
        <v>3667.96</v>
      </c>
    </row>
    <row r="42" spans="2:11">
      <c r="B42" s="3"/>
      <c r="C42" s="3"/>
      <c r="D42" s="3">
        <v>4300</v>
      </c>
      <c r="E42" s="3" t="s">
        <v>12</v>
      </c>
      <c r="F42" s="6">
        <v>88.78</v>
      </c>
      <c r="J42" s="6"/>
      <c r="K42" s="6">
        <f t="shared" si="3"/>
        <v>88.78</v>
      </c>
    </row>
    <row r="43" spans="2:11" ht="30">
      <c r="B43" s="3"/>
      <c r="C43" s="3"/>
      <c r="D43" s="3">
        <v>6050</v>
      </c>
      <c r="E43" s="7" t="s">
        <v>13</v>
      </c>
      <c r="F43" s="6">
        <v>200</v>
      </c>
      <c r="J43" s="6"/>
      <c r="K43" s="6">
        <f t="shared" si="3"/>
        <v>200</v>
      </c>
    </row>
    <row r="44" spans="2:11" ht="30">
      <c r="B44" s="3"/>
      <c r="C44" s="3"/>
      <c r="D44" s="3">
        <v>6060</v>
      </c>
      <c r="E44" s="12" t="s">
        <v>13</v>
      </c>
      <c r="F44" s="6">
        <v>7000</v>
      </c>
      <c r="G44" s="13"/>
      <c r="H44" s="13"/>
      <c r="I44" s="13"/>
      <c r="J44" s="6">
        <v>0</v>
      </c>
      <c r="K44" s="6">
        <f t="shared" si="3"/>
        <v>7000</v>
      </c>
    </row>
    <row r="45" spans="2:11">
      <c r="B45" s="3"/>
      <c r="C45" s="3">
        <v>90015</v>
      </c>
      <c r="D45" s="3"/>
      <c r="E45" s="3" t="s">
        <v>29</v>
      </c>
      <c r="F45" s="6">
        <f>F46+F47+F48</f>
        <v>1350</v>
      </c>
      <c r="G45" s="6">
        <f t="shared" ref="G45:J45" si="16">SUM(G46:G48)</f>
        <v>0</v>
      </c>
      <c r="H45" s="6">
        <f t="shared" si="16"/>
        <v>0</v>
      </c>
      <c r="I45" s="6">
        <f t="shared" si="16"/>
        <v>0</v>
      </c>
      <c r="J45" s="6">
        <f t="shared" si="16"/>
        <v>0</v>
      </c>
      <c r="K45" s="6">
        <f t="shared" si="3"/>
        <v>1350</v>
      </c>
    </row>
    <row r="46" spans="2:11">
      <c r="B46" s="3"/>
      <c r="C46" s="3"/>
      <c r="D46" s="3">
        <v>4210</v>
      </c>
      <c r="E46" s="3" t="s">
        <v>16</v>
      </c>
      <c r="F46" s="6">
        <v>1350</v>
      </c>
      <c r="J46" s="6"/>
      <c r="K46" s="6">
        <f t="shared" si="3"/>
        <v>1350</v>
      </c>
    </row>
    <row r="47" spans="2:11" ht="30">
      <c r="B47" s="3"/>
      <c r="C47" s="3"/>
      <c r="D47" s="3">
        <v>6050</v>
      </c>
      <c r="E47" s="7" t="s">
        <v>13</v>
      </c>
      <c r="F47" s="6">
        <v>0</v>
      </c>
      <c r="J47" s="6"/>
      <c r="K47" s="6">
        <f t="shared" si="3"/>
        <v>0</v>
      </c>
    </row>
    <row r="48" spans="2:11" ht="30">
      <c r="B48" s="3"/>
      <c r="C48" s="3"/>
      <c r="D48" s="3">
        <v>6060</v>
      </c>
      <c r="E48" s="7" t="s">
        <v>25</v>
      </c>
      <c r="F48" s="6">
        <v>0</v>
      </c>
      <c r="J48" s="6"/>
      <c r="K48" s="6">
        <f t="shared" si="3"/>
        <v>0</v>
      </c>
    </row>
    <row r="49" spans="2:11" ht="33.75" customHeight="1">
      <c r="B49" s="4">
        <v>921</v>
      </c>
      <c r="C49" s="4"/>
      <c r="D49" s="4"/>
      <c r="E49" s="8" t="s">
        <v>20</v>
      </c>
      <c r="F49" s="5">
        <f>F50</f>
        <v>69972.3</v>
      </c>
      <c r="G49" s="5">
        <f t="shared" ref="G49:I49" si="17">G50</f>
        <v>0</v>
      </c>
      <c r="H49" s="5">
        <f t="shared" si="17"/>
        <v>0</v>
      </c>
      <c r="I49" s="5">
        <f t="shared" si="17"/>
        <v>0</v>
      </c>
      <c r="J49" s="5">
        <f>J50</f>
        <v>4317.67</v>
      </c>
      <c r="K49" s="5">
        <f>F49+J49</f>
        <v>74289.97</v>
      </c>
    </row>
    <row r="50" spans="2:11">
      <c r="B50" s="3"/>
      <c r="C50" s="3">
        <v>92109</v>
      </c>
      <c r="D50" s="3"/>
      <c r="E50" s="3" t="s">
        <v>30</v>
      </c>
      <c r="F50" s="6">
        <f>SUM(F51:F55)</f>
        <v>69972.3</v>
      </c>
      <c r="G50" s="6">
        <f t="shared" ref="G50:J50" si="18">SUM(G51:G55)</f>
        <v>0</v>
      </c>
      <c r="H50" s="6">
        <f t="shared" si="18"/>
        <v>0</v>
      </c>
      <c r="I50" s="6">
        <f t="shared" si="18"/>
        <v>0</v>
      </c>
      <c r="J50" s="6">
        <f t="shared" si="18"/>
        <v>4317.67</v>
      </c>
      <c r="K50" s="6">
        <f t="shared" ref="K50" si="19">SUM(K51:K55)</f>
        <v>74289.97</v>
      </c>
    </row>
    <row r="51" spans="2:11">
      <c r="B51" s="3"/>
      <c r="C51" s="3"/>
      <c r="D51" s="3">
        <v>4210</v>
      </c>
      <c r="E51" s="3" t="s">
        <v>16</v>
      </c>
      <c r="F51" s="6">
        <v>12460.88</v>
      </c>
      <c r="J51" s="6">
        <v>4277.67</v>
      </c>
      <c r="K51" s="6">
        <f t="shared" si="3"/>
        <v>16738.55</v>
      </c>
    </row>
    <row r="52" spans="2:11">
      <c r="B52" s="3"/>
      <c r="C52" s="3"/>
      <c r="D52" s="3">
        <v>4270</v>
      </c>
      <c r="E52" s="3" t="s">
        <v>11</v>
      </c>
      <c r="F52" s="6">
        <v>0</v>
      </c>
      <c r="J52" s="6"/>
      <c r="K52" s="6">
        <f t="shared" si="3"/>
        <v>0</v>
      </c>
    </row>
    <row r="53" spans="2:11">
      <c r="B53" s="3"/>
      <c r="C53" s="3"/>
      <c r="D53" s="3">
        <v>4300</v>
      </c>
      <c r="E53" s="3" t="s">
        <v>12</v>
      </c>
      <c r="F53" s="6">
        <v>879.2</v>
      </c>
      <c r="J53" s="6">
        <v>40</v>
      </c>
      <c r="K53" s="6">
        <f t="shared" si="3"/>
        <v>919.2</v>
      </c>
    </row>
    <row r="54" spans="2:11" ht="30">
      <c r="B54" s="3"/>
      <c r="C54" s="3"/>
      <c r="D54" s="3">
        <v>6050</v>
      </c>
      <c r="E54" s="7" t="s">
        <v>13</v>
      </c>
      <c r="F54" s="6">
        <v>33611.51</v>
      </c>
      <c r="J54" s="6">
        <v>0</v>
      </c>
      <c r="K54" s="6">
        <f t="shared" si="3"/>
        <v>33611.51</v>
      </c>
    </row>
    <row r="55" spans="2:11" ht="30">
      <c r="B55" s="3"/>
      <c r="C55" s="3"/>
      <c r="D55" s="3">
        <v>6060</v>
      </c>
      <c r="E55" s="7" t="s">
        <v>25</v>
      </c>
      <c r="F55" s="6">
        <v>23020.71</v>
      </c>
      <c r="J55" s="6"/>
      <c r="K55" s="6">
        <f t="shared" si="3"/>
        <v>23020.71</v>
      </c>
    </row>
    <row r="56" spans="2:11">
      <c r="B56" s="4">
        <v>926</v>
      </c>
      <c r="C56" s="4"/>
      <c r="D56" s="4"/>
      <c r="E56" s="4" t="s">
        <v>19</v>
      </c>
      <c r="F56" s="5">
        <f>F57+F64</f>
        <v>132242.44999999998</v>
      </c>
      <c r="G56" s="5">
        <f>G57+G64</f>
        <v>0</v>
      </c>
      <c r="H56" s="5">
        <f>H57+H64</f>
        <v>0</v>
      </c>
      <c r="I56" s="5">
        <f>I57+I64</f>
        <v>0</v>
      </c>
      <c r="J56" s="5">
        <f>J57+J64</f>
        <v>-8687.67</v>
      </c>
      <c r="K56" s="5">
        <f t="shared" si="3"/>
        <v>123554.77999999998</v>
      </c>
    </row>
    <row r="57" spans="2:11">
      <c r="B57" s="3"/>
      <c r="C57" s="3">
        <v>92601</v>
      </c>
      <c r="D57" s="3"/>
      <c r="E57" s="3" t="s">
        <v>31</v>
      </c>
      <c r="F57" s="6">
        <f>F58+F59+F60+F61+F62</f>
        <v>68621.179999999993</v>
      </c>
      <c r="G57" s="6">
        <f t="shared" ref="G57:J57" si="20">SUM(G58:G62)</f>
        <v>0</v>
      </c>
      <c r="H57" s="6">
        <f t="shared" si="20"/>
        <v>0</v>
      </c>
      <c r="I57" s="6">
        <f t="shared" si="20"/>
        <v>0</v>
      </c>
      <c r="J57" s="6">
        <f t="shared" si="20"/>
        <v>11816.6</v>
      </c>
      <c r="K57" s="6">
        <f t="shared" si="3"/>
        <v>80437.78</v>
      </c>
    </row>
    <row r="58" spans="2:11">
      <c r="B58" s="3"/>
      <c r="C58" s="3"/>
      <c r="D58" s="3">
        <v>4210</v>
      </c>
      <c r="E58" s="3" t="s">
        <v>16</v>
      </c>
      <c r="F58" s="6">
        <v>2650</v>
      </c>
      <c r="J58" s="6"/>
      <c r="K58" s="6">
        <f t="shared" si="3"/>
        <v>2650</v>
      </c>
    </row>
    <row r="59" spans="2:11">
      <c r="B59" s="3"/>
      <c r="C59" s="3"/>
      <c r="D59" s="3">
        <v>4270</v>
      </c>
      <c r="E59" s="3" t="s">
        <v>11</v>
      </c>
      <c r="F59" s="6">
        <v>0</v>
      </c>
      <c r="J59" s="6"/>
      <c r="K59" s="6">
        <f t="shared" si="3"/>
        <v>0</v>
      </c>
    </row>
    <row r="60" spans="2:11">
      <c r="B60" s="3"/>
      <c r="C60" s="3"/>
      <c r="D60" s="3">
        <v>4300</v>
      </c>
      <c r="E60" s="3" t="s">
        <v>12</v>
      </c>
      <c r="F60" s="6">
        <v>450</v>
      </c>
      <c r="J60" s="6"/>
      <c r="K60" s="6">
        <f t="shared" si="3"/>
        <v>450</v>
      </c>
    </row>
    <row r="61" spans="2:11" ht="30">
      <c r="B61" s="3"/>
      <c r="C61" s="3"/>
      <c r="D61" s="3">
        <v>6050</v>
      </c>
      <c r="E61" s="7" t="s">
        <v>13</v>
      </c>
      <c r="F61" s="6">
        <v>3130</v>
      </c>
      <c r="J61" s="6">
        <v>-200</v>
      </c>
      <c r="K61" s="6">
        <f t="shared" si="3"/>
        <v>2930</v>
      </c>
    </row>
    <row r="62" spans="2:11" ht="30">
      <c r="B62" s="3"/>
      <c r="C62" s="3"/>
      <c r="D62" s="3">
        <v>6060</v>
      </c>
      <c r="E62" s="7" t="s">
        <v>25</v>
      </c>
      <c r="F62" s="6">
        <v>62391.18</v>
      </c>
      <c r="J62" s="6">
        <v>12016.6</v>
      </c>
      <c r="K62" s="6">
        <f t="shared" si="3"/>
        <v>74407.78</v>
      </c>
    </row>
    <row r="63" spans="2:11" hidden="1">
      <c r="B63" s="3"/>
      <c r="C63" s="3"/>
      <c r="D63" s="3"/>
      <c r="E63" s="3"/>
      <c r="F63" s="6"/>
      <c r="J63" s="6"/>
      <c r="K63" s="5">
        <f t="shared" si="3"/>
        <v>0</v>
      </c>
    </row>
    <row r="64" spans="2:11">
      <c r="B64" s="3"/>
      <c r="C64" s="3">
        <v>92695</v>
      </c>
      <c r="D64" s="3"/>
      <c r="E64" s="3" t="s">
        <v>32</v>
      </c>
      <c r="F64" s="6">
        <f>SUM(F65:F67)</f>
        <v>63621.27</v>
      </c>
      <c r="G64" s="6">
        <f t="shared" ref="G64:J64" si="21">SUM(G65:G67)</f>
        <v>0</v>
      </c>
      <c r="H64" s="6">
        <f t="shared" si="21"/>
        <v>0</v>
      </c>
      <c r="I64" s="6">
        <f t="shared" si="21"/>
        <v>0</v>
      </c>
      <c r="J64" s="6">
        <f t="shared" si="21"/>
        <v>-20504.27</v>
      </c>
      <c r="K64" s="6">
        <f t="shared" si="3"/>
        <v>43117</v>
      </c>
    </row>
    <row r="65" spans="2:11">
      <c r="B65" s="3"/>
      <c r="C65" s="3"/>
      <c r="D65" s="3">
        <v>4210</v>
      </c>
      <c r="E65" s="3" t="s">
        <v>16</v>
      </c>
      <c r="F65" s="6">
        <v>1300</v>
      </c>
      <c r="J65" s="6"/>
      <c r="K65" s="6">
        <f t="shared" si="3"/>
        <v>1300</v>
      </c>
    </row>
    <row r="66" spans="2:11" ht="30">
      <c r="B66" s="3"/>
      <c r="C66" s="3"/>
      <c r="D66" s="3">
        <v>6050</v>
      </c>
      <c r="E66" s="7" t="s">
        <v>13</v>
      </c>
      <c r="F66" s="6">
        <v>12200</v>
      </c>
      <c r="J66" s="6">
        <v>-5700</v>
      </c>
      <c r="K66" s="6">
        <f t="shared" si="3"/>
        <v>6500</v>
      </c>
    </row>
    <row r="67" spans="2:11" ht="30">
      <c r="B67" s="3"/>
      <c r="C67" s="3"/>
      <c r="D67" s="3">
        <v>6060</v>
      </c>
      <c r="E67" s="7" t="s">
        <v>25</v>
      </c>
      <c r="F67" s="6">
        <v>50121.27</v>
      </c>
      <c r="J67" s="6">
        <v>-14804.27</v>
      </c>
      <c r="K67" s="6">
        <f t="shared" si="3"/>
        <v>35317</v>
      </c>
    </row>
    <row r="68" spans="2:11">
      <c r="B68" s="4"/>
      <c r="C68" s="4"/>
      <c r="D68" s="4"/>
      <c r="E68" s="4" t="s">
        <v>21</v>
      </c>
      <c r="F68" s="5">
        <f>F5+F12+F19+F24+F31+F49+F56</f>
        <v>416476.04999999993</v>
      </c>
      <c r="G68" s="5">
        <f t="shared" ref="G68:I68" si="22">G5+G12+G19+G24+G31+G49+G56</f>
        <v>0</v>
      </c>
      <c r="H68" s="5">
        <f t="shared" si="22"/>
        <v>0</v>
      </c>
      <c r="I68" s="5">
        <f t="shared" si="22"/>
        <v>0</v>
      </c>
      <c r="J68" s="5">
        <f>J5+J12+J19+J24+J31+J49+J56</f>
        <v>0</v>
      </c>
      <c r="K68" s="5">
        <f t="shared" si="3"/>
        <v>416476.04999999993</v>
      </c>
    </row>
    <row r="69" spans="2:11">
      <c r="C69" s="1" t="s">
        <v>4</v>
      </c>
      <c r="F69" s="9">
        <f>F7+F8+F9+F14+F15+F21+F23+F33+F35+F40+F41+F42+F46+F51+F52+F53+F58+F59+F60+F65+F16+F39+F26+F22+F37+F38</f>
        <v>130336.56</v>
      </c>
      <c r="G69" s="9">
        <f t="shared" ref="G69:K69" si="23">G7+G8+G9+G14+G15+G21+G23+G33+G35+G40+G41+G42+G46+G51+G52+G53+G58+G59+G60+G65+G16+G39+G26+G22+G37+G38</f>
        <v>0</v>
      </c>
      <c r="H69" s="9">
        <f t="shared" si="23"/>
        <v>0</v>
      </c>
      <c r="I69" s="9">
        <f t="shared" si="23"/>
        <v>0</v>
      </c>
      <c r="J69" s="9">
        <f t="shared" si="23"/>
        <v>8124.77</v>
      </c>
      <c r="K69" s="9">
        <f t="shared" si="23"/>
        <v>138461.33000000005</v>
      </c>
    </row>
    <row r="70" spans="2:11">
      <c r="C70" s="1" t="s">
        <v>5</v>
      </c>
      <c r="F70" s="9">
        <f>F10+F11+F17+F18+F27+F28+F30+F43+F44+F47+F48+F54+F55+F61+F62+F66+F67</f>
        <v>286139.49</v>
      </c>
      <c r="G70" s="9">
        <f t="shared" ref="G70:K70" si="24">G10+G11+G17+G18+G27+G28+G30+G43+G44+G47+G48+G54+G55+G61+G62+G66+G67</f>
        <v>0</v>
      </c>
      <c r="H70" s="9">
        <f t="shared" si="24"/>
        <v>0</v>
      </c>
      <c r="I70" s="9">
        <f t="shared" si="24"/>
        <v>0</v>
      </c>
      <c r="J70" s="9">
        <f t="shared" si="24"/>
        <v>-8124.77</v>
      </c>
      <c r="K70" s="9">
        <f t="shared" si="24"/>
        <v>278014.71999999997</v>
      </c>
    </row>
    <row r="71" spans="2:11">
      <c r="F71" s="9"/>
    </row>
    <row r="72" spans="2:11">
      <c r="C72" s="1" t="s">
        <v>6</v>
      </c>
      <c r="F72" s="9">
        <f>F69+F70</f>
        <v>416476.05</v>
      </c>
      <c r="G72" s="9">
        <f t="shared" ref="G72:K72" si="25">G69+G70</f>
        <v>0</v>
      </c>
      <c r="H72" s="9">
        <f t="shared" si="25"/>
        <v>0</v>
      </c>
      <c r="I72" s="9">
        <f t="shared" si="25"/>
        <v>0</v>
      </c>
      <c r="J72" s="9">
        <f t="shared" si="25"/>
        <v>0</v>
      </c>
      <c r="K72" s="9">
        <f t="shared" si="25"/>
        <v>416476.05000000005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2021-10-21T05:17:43Z</dcterms:modified>
</cp:coreProperties>
</file>