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29" i="1"/>
  <c r="H29"/>
  <c r="I29"/>
  <c r="J29"/>
  <c r="K29"/>
  <c r="E29"/>
  <c r="F32"/>
  <c r="F44" l="1"/>
  <c r="F43" s="1"/>
  <c r="F42"/>
  <c r="F41" s="1"/>
  <c r="G43"/>
  <c r="H43"/>
  <c r="I43"/>
  <c r="J43"/>
  <c r="K43"/>
  <c r="E43"/>
  <c r="G41"/>
  <c r="H41"/>
  <c r="H40" s="1"/>
  <c r="I41"/>
  <c r="I40" s="1"/>
  <c r="J41"/>
  <c r="J40" s="1"/>
  <c r="K41"/>
  <c r="K40" s="1"/>
  <c r="E41"/>
  <c r="E40" s="1"/>
  <c r="F16"/>
  <c r="G13"/>
  <c r="H13"/>
  <c r="I13"/>
  <c r="J13"/>
  <c r="K13"/>
  <c r="E13"/>
  <c r="F22"/>
  <c r="F21"/>
  <c r="G21"/>
  <c r="H21"/>
  <c r="I21"/>
  <c r="J21"/>
  <c r="K21"/>
  <c r="E21"/>
  <c r="F142"/>
  <c r="G142"/>
  <c r="E142"/>
  <c r="F88"/>
  <c r="F87" s="1"/>
  <c r="K87"/>
  <c r="K80" s="1"/>
  <c r="J87"/>
  <c r="I87"/>
  <c r="H87"/>
  <c r="G87"/>
  <c r="E87"/>
  <c r="F86"/>
  <c r="F85" s="1"/>
  <c r="J85"/>
  <c r="I85"/>
  <c r="H85"/>
  <c r="G85"/>
  <c r="E85"/>
  <c r="F84"/>
  <c r="F83" s="1"/>
  <c r="J83"/>
  <c r="I83"/>
  <c r="H83"/>
  <c r="G83"/>
  <c r="E83"/>
  <c r="F82"/>
  <c r="F81" s="1"/>
  <c r="J81"/>
  <c r="I81"/>
  <c r="H81"/>
  <c r="G81"/>
  <c r="E81"/>
  <c r="F79"/>
  <c r="F78" s="1"/>
  <c r="K78"/>
  <c r="J78"/>
  <c r="I78"/>
  <c r="H78"/>
  <c r="G78"/>
  <c r="E78"/>
  <c r="F77"/>
  <c r="F76" s="1"/>
  <c r="K76"/>
  <c r="J76"/>
  <c r="I76"/>
  <c r="H76"/>
  <c r="G76"/>
  <c r="E76"/>
  <c r="F75"/>
  <c r="F74" s="1"/>
  <c r="K74"/>
  <c r="J74"/>
  <c r="I74"/>
  <c r="H74"/>
  <c r="G74"/>
  <c r="E74"/>
  <c r="F71"/>
  <c r="F70" s="1"/>
  <c r="K70"/>
  <c r="J70"/>
  <c r="I70"/>
  <c r="H70"/>
  <c r="G70"/>
  <c r="E70"/>
  <c r="F69"/>
  <c r="F68" s="1"/>
  <c r="K68"/>
  <c r="J68"/>
  <c r="I68"/>
  <c r="H68"/>
  <c r="G68"/>
  <c r="E68"/>
  <c r="F67"/>
  <c r="F66"/>
  <c r="K65"/>
  <c r="J65"/>
  <c r="I65"/>
  <c r="H65"/>
  <c r="G65"/>
  <c r="E65"/>
  <c r="F63"/>
  <c r="F62" s="1"/>
  <c r="K62"/>
  <c r="J62"/>
  <c r="I62"/>
  <c r="H62"/>
  <c r="G62"/>
  <c r="E62"/>
  <c r="F61"/>
  <c r="F60" s="1"/>
  <c r="K60"/>
  <c r="J60"/>
  <c r="I60"/>
  <c r="I59" s="1"/>
  <c r="H60"/>
  <c r="G60"/>
  <c r="E60"/>
  <c r="F58"/>
  <c r="F57" s="1"/>
  <c r="K57"/>
  <c r="J57"/>
  <c r="I57"/>
  <c r="H57"/>
  <c r="G57"/>
  <c r="E57"/>
  <c r="F56"/>
  <c r="F55" s="1"/>
  <c r="K55"/>
  <c r="J55"/>
  <c r="I55"/>
  <c r="H55"/>
  <c r="G55"/>
  <c r="E55"/>
  <c r="F54"/>
  <c r="F53" s="1"/>
  <c r="K53"/>
  <c r="J53"/>
  <c r="I53"/>
  <c r="H53"/>
  <c r="G53"/>
  <c r="E53"/>
  <c r="F50"/>
  <c r="F49" s="1"/>
  <c r="F48" s="1"/>
  <c r="K49"/>
  <c r="K48" s="1"/>
  <c r="J49"/>
  <c r="J48" s="1"/>
  <c r="I49"/>
  <c r="I48" s="1"/>
  <c r="H49"/>
  <c r="H48" s="1"/>
  <c r="G49"/>
  <c r="G48" s="1"/>
  <c r="E49"/>
  <c r="E48" s="1"/>
  <c r="F47"/>
  <c r="F46" s="1"/>
  <c r="F45" s="1"/>
  <c r="K46"/>
  <c r="K45" s="1"/>
  <c r="K39" s="1"/>
  <c r="J46"/>
  <c r="J45" s="1"/>
  <c r="I46"/>
  <c r="I45" s="1"/>
  <c r="I39" s="1"/>
  <c r="H46"/>
  <c r="H45" s="1"/>
  <c r="G46"/>
  <c r="G45" s="1"/>
  <c r="E46"/>
  <c r="E45" s="1"/>
  <c r="F38"/>
  <c r="F37"/>
  <c r="F36"/>
  <c r="K35"/>
  <c r="K34" s="1"/>
  <c r="K33" s="1"/>
  <c r="J35"/>
  <c r="J34" s="1"/>
  <c r="J33" s="1"/>
  <c r="I35"/>
  <c r="I34" s="1"/>
  <c r="I33" s="1"/>
  <c r="H35"/>
  <c r="G35"/>
  <c r="G34" s="1"/>
  <c r="G33" s="1"/>
  <c r="E35"/>
  <c r="E34" s="1"/>
  <c r="E33" s="1"/>
  <c r="H34"/>
  <c r="H33" s="1"/>
  <c r="F31"/>
  <c r="F29" s="1"/>
  <c r="F30"/>
  <c r="K28"/>
  <c r="K27" s="1"/>
  <c r="J28"/>
  <c r="J27" s="1"/>
  <c r="I28"/>
  <c r="I27" s="1"/>
  <c r="H28"/>
  <c r="H27" s="1"/>
  <c r="G28"/>
  <c r="G27" s="1"/>
  <c r="E28"/>
  <c r="E27" s="1"/>
  <c r="F26"/>
  <c r="F25" s="1"/>
  <c r="F24" s="1"/>
  <c r="F23" s="1"/>
  <c r="K25"/>
  <c r="J25"/>
  <c r="J24" s="1"/>
  <c r="J23" s="1"/>
  <c r="I25"/>
  <c r="I24" s="1"/>
  <c r="I23" s="1"/>
  <c r="H25"/>
  <c r="H24" s="1"/>
  <c r="H23" s="1"/>
  <c r="G25"/>
  <c r="E25"/>
  <c r="E24" s="1"/>
  <c r="E23" s="1"/>
  <c r="K24"/>
  <c r="K23" s="1"/>
  <c r="G24"/>
  <c r="G23" s="1"/>
  <c r="F20"/>
  <c r="F19" s="1"/>
  <c r="K19"/>
  <c r="J19"/>
  <c r="I19"/>
  <c r="H19"/>
  <c r="G19"/>
  <c r="E19"/>
  <c r="F18"/>
  <c r="F17" s="1"/>
  <c r="K17"/>
  <c r="K12" s="1"/>
  <c r="J17"/>
  <c r="I17"/>
  <c r="I12" s="1"/>
  <c r="H17"/>
  <c r="H12" s="1"/>
  <c r="G17"/>
  <c r="G12" s="1"/>
  <c r="E17"/>
  <c r="F15"/>
  <c r="F14"/>
  <c r="F13" s="1"/>
  <c r="F10"/>
  <c r="F9" s="1"/>
  <c r="K9"/>
  <c r="K6" s="1"/>
  <c r="K5" s="1"/>
  <c r="J9"/>
  <c r="I9"/>
  <c r="H9"/>
  <c r="G9"/>
  <c r="E9"/>
  <c r="F8"/>
  <c r="F7" s="1"/>
  <c r="J7"/>
  <c r="I7"/>
  <c r="H7"/>
  <c r="G7"/>
  <c r="E7"/>
  <c r="H39" l="1"/>
  <c r="E39"/>
  <c r="J39"/>
  <c r="F12"/>
  <c r="F11" s="1"/>
  <c r="J12"/>
  <c r="G40"/>
  <c r="G39" s="1"/>
  <c r="E12"/>
  <c r="J64"/>
  <c r="F40"/>
  <c r="F39" s="1"/>
  <c r="I6"/>
  <c r="I5" s="1"/>
  <c r="K52"/>
  <c r="J59"/>
  <c r="K64"/>
  <c r="J11"/>
  <c r="H11"/>
  <c r="E52"/>
  <c r="J52"/>
  <c r="G59"/>
  <c r="K59"/>
  <c r="K51" s="1"/>
  <c r="E143"/>
  <c r="H6"/>
  <c r="H5" s="1"/>
  <c r="I64"/>
  <c r="I52"/>
  <c r="I51" s="1"/>
  <c r="G52"/>
  <c r="G80"/>
  <c r="E6"/>
  <c r="E5" s="1"/>
  <c r="I11"/>
  <c r="F35"/>
  <c r="F34" s="1"/>
  <c r="F33" s="1"/>
  <c r="E59"/>
  <c r="E64"/>
  <c r="J73"/>
  <c r="H73"/>
  <c r="G11"/>
  <c r="K11"/>
  <c r="H59"/>
  <c r="F59"/>
  <c r="H64"/>
  <c r="F65"/>
  <c r="F64" s="1"/>
  <c r="G64"/>
  <c r="G73"/>
  <c r="K73"/>
  <c r="K72" s="1"/>
  <c r="H80"/>
  <c r="J6"/>
  <c r="J5" s="1"/>
  <c r="F6"/>
  <c r="F5" s="1"/>
  <c r="H52"/>
  <c r="E73"/>
  <c r="E80"/>
  <c r="G6"/>
  <c r="G5" s="1"/>
  <c r="E11"/>
  <c r="F28"/>
  <c r="F27" s="1"/>
  <c r="I73"/>
  <c r="I80"/>
  <c r="J80"/>
  <c r="F73"/>
  <c r="F52"/>
  <c r="F80"/>
  <c r="J51" l="1"/>
  <c r="I72"/>
  <c r="I89" s="1"/>
  <c r="H51"/>
  <c r="E51"/>
  <c r="F51"/>
  <c r="G51"/>
  <c r="K89"/>
  <c r="H72"/>
  <c r="E72"/>
  <c r="J72"/>
  <c r="J89" s="1"/>
  <c r="G72"/>
  <c r="F72"/>
  <c r="E89" l="1"/>
  <c r="H89"/>
  <c r="F89"/>
  <c r="E91" s="1"/>
  <c r="G89"/>
  <c r="G90" l="1"/>
</calcChain>
</file>

<file path=xl/sharedStrings.xml><?xml version="1.0" encoding="utf-8"?>
<sst xmlns="http://schemas.openxmlformats.org/spreadsheetml/2006/main" count="148" uniqueCount="106">
  <si>
    <t>Rozdz.</t>
  </si>
  <si>
    <t>§*</t>
  </si>
  <si>
    <t>Planowane wydatki inwestycyjne wieloletnie przewidziane do realizacji w 2015 r.</t>
  </si>
  <si>
    <t>Planowane wydatki inwestycyjne roczne</t>
  </si>
  <si>
    <t>rok 2016</t>
  </si>
  <si>
    <t>Nazwa zadania inwestycyjnego</t>
  </si>
  <si>
    <t>rok budżetowy 2015 (8+9+10+11)</t>
  </si>
  <si>
    <t>w tym źródła finansowania</t>
  </si>
  <si>
    <t>dochody własne j.s.t.</t>
  </si>
  <si>
    <t>kredyty
i pożyczki</t>
  </si>
  <si>
    <t>środki pochodzące
z innych  źródeł*</t>
  </si>
  <si>
    <t>środki wymienione
w art. 5 ust. 1 pkt 2 i 3 u.f.p.</t>
  </si>
  <si>
    <t>010</t>
  </si>
  <si>
    <t>Rolnictwo i łowiectwo</t>
  </si>
  <si>
    <t>01010</t>
  </si>
  <si>
    <t>Infrastruktura wodociągowa i sanitacyjna wsi</t>
  </si>
  <si>
    <t xml:space="preserve">Wydatki inwestycyjne jednostek budzetowych </t>
  </si>
  <si>
    <t>Budowa sieci wodociagowej Modliny-Franknowo</t>
  </si>
  <si>
    <t>600</t>
  </si>
  <si>
    <t>Transport i łączność</t>
  </si>
  <si>
    <t>60016</t>
  </si>
  <si>
    <t>Drogi publiczne i gminne</t>
  </si>
  <si>
    <t>Przebudowa ulicy Górskiej</t>
  </si>
  <si>
    <t>Modenizacja dróg gminnych</t>
  </si>
  <si>
    <t>6057</t>
  </si>
  <si>
    <t>Wydatki związane z zakończeniem zagospodarowania terenu przy ul. Sienkiewicza</t>
  </si>
  <si>
    <t>6059</t>
  </si>
  <si>
    <t>700</t>
  </si>
  <si>
    <t>Gospodarka mieszkaniowa</t>
  </si>
  <si>
    <t>70005</t>
  </si>
  <si>
    <t>Gospodarka gruntami i nieruchomościami</t>
  </si>
  <si>
    <t>6060</t>
  </si>
  <si>
    <t xml:space="preserve">Wydatki  na zakupy inwestycyjne  jednostek budżetowych  </t>
  </si>
  <si>
    <t>Wykup nieruchomosci</t>
  </si>
  <si>
    <t>750</t>
  </si>
  <si>
    <t>Administracja publiczna</t>
  </si>
  <si>
    <t>75023</t>
  </si>
  <si>
    <t xml:space="preserve">Urząd Miejski </t>
  </si>
  <si>
    <t>Program -ewidencja dróg</t>
  </si>
  <si>
    <t>Program - ewidencja zabytków</t>
  </si>
  <si>
    <t>BEZPIECZEŃSTWO PUBLICZNE I OCHRONA P.POŻ</t>
  </si>
  <si>
    <t>Ochotnicze straże pożarne</t>
  </si>
  <si>
    <t>6050</t>
  </si>
  <si>
    <t>Budowa bazy lokalowej dla OSP Jeziorany</t>
  </si>
  <si>
    <t>Rozbudowa bazy lokalowej dla OSP Radostowo</t>
  </si>
  <si>
    <t>Rozbudowa bazy lokalowej dla OSP Derc</t>
  </si>
  <si>
    <t>801</t>
  </si>
  <si>
    <t xml:space="preserve">OŚWIATA I WYCHOWANIE </t>
  </si>
  <si>
    <t>80104</t>
  </si>
  <si>
    <t>Przedszkola</t>
  </si>
  <si>
    <t xml:space="preserve">Wydatki na zakupy inwestycyjne </t>
  </si>
  <si>
    <t>Gimnazjum</t>
  </si>
  <si>
    <t>900</t>
  </si>
  <si>
    <t>GOSPODARKA KOMUNALNA I OCHRONA ŚRODOWISKA</t>
  </si>
  <si>
    <t>90001</t>
  </si>
  <si>
    <t>Gospodarka ściekowa i ochrona wód</t>
  </si>
  <si>
    <t xml:space="preserve">Wydatki inwestycyjne jednostek budżetowych </t>
  </si>
  <si>
    <t>Budowa kanalizacji sanitarnej Kalis-Wójtówko ANR 80%</t>
  </si>
  <si>
    <t>Budowa pompowni sieciowej w RADOSTOWIE</t>
  </si>
  <si>
    <t>Gospodarka odpadami</t>
  </si>
  <si>
    <t>PSZOK</t>
  </si>
  <si>
    <t>Punkt Selektywnej Zbiórki Odpadów komunalnych</t>
  </si>
  <si>
    <t>Pozostała działalność</t>
  </si>
  <si>
    <t>Wdrożenie programu NEKROPOLIS</t>
  </si>
  <si>
    <t>Naprawa muru wokół cmentarza</t>
  </si>
  <si>
    <t>Budowa alejek na cmentarzu komunalnym</t>
  </si>
  <si>
    <t>926</t>
  </si>
  <si>
    <t>Kultura fizyczna i sport</t>
  </si>
  <si>
    <t>92601</t>
  </si>
  <si>
    <t>Obiekty sportowe</t>
  </si>
  <si>
    <t>Rozpowszechnianie usług Ośrodka Sportu i Rekreacji obywatelom Gminy Jeziorany z wykorzystaniem internetu oraz technologii informacyjno-komunikacyjnych</t>
  </si>
  <si>
    <t>Zakup rowerów wodnych na plażę w Tłokowie</t>
  </si>
  <si>
    <t>92695</t>
  </si>
  <si>
    <t>Wzrost potencjału turystycznego miejscowosci Jeziorany poprzez renowację zabytkowej fosy</t>
  </si>
  <si>
    <t>Zakup szafy chłodniczej</t>
  </si>
  <si>
    <t>RAZEM</t>
  </si>
  <si>
    <t>Razem żródła pokrycia inwestycji jednorocznych w  roku 2011</t>
  </si>
  <si>
    <t xml:space="preserve">Ogółem inwestycje wieloletnie i jednoroczne </t>
  </si>
  <si>
    <t>kontynuowane</t>
  </si>
  <si>
    <t>nowe</t>
  </si>
  <si>
    <t>dział</t>
  </si>
  <si>
    <t>Budowa sieci wodociagowej Modliny Franknowo</t>
  </si>
  <si>
    <t>wykup nieruchomosci</t>
  </si>
  <si>
    <t>Programy: drogi; zabytki</t>
  </si>
  <si>
    <t>Przedszkole CO i polbruk</t>
  </si>
  <si>
    <t>Gimnazjum świetlica, schody ewakuacyjne</t>
  </si>
  <si>
    <t>Pompownia sieciowa Radostowo</t>
  </si>
  <si>
    <t>rowery wodne</t>
  </si>
  <si>
    <t>szafa chłodnicza</t>
  </si>
  <si>
    <t xml:space="preserve">Razem </t>
  </si>
  <si>
    <t>zbiorczo</t>
  </si>
  <si>
    <t>Bazy lokaloweOSP: Jeziorany, Radostowo, Derc</t>
  </si>
  <si>
    <t>kanalizacja Wojtówko  Kalis</t>
  </si>
  <si>
    <t>cmentarz alejki</t>
  </si>
  <si>
    <t xml:space="preserve"> naprawa muru,program Nekropolis</t>
  </si>
  <si>
    <t>zagospodarowanie  terenu  ul.SIENKIEWICZA</t>
  </si>
  <si>
    <t xml:space="preserve">przebudowa ul.Górskiej,modernizacja dróg gminnych </t>
  </si>
  <si>
    <t>Fosa</t>
  </si>
  <si>
    <t>Portał -Program OSIR z2014r</t>
  </si>
  <si>
    <t>Budowa chodnika ul. Parchimowicza</t>
  </si>
  <si>
    <t>Odbudowa klatki schodowej</t>
  </si>
  <si>
    <t>80101</t>
  </si>
  <si>
    <t>Szkoły podstawowe</t>
  </si>
  <si>
    <t>Adaptacja nowych sal lekcyjnych i pomieszczeń</t>
  </si>
  <si>
    <t>Zaku i wymiana pieca CO</t>
  </si>
  <si>
    <t>Zakup ciepłomierza do kotła CO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</si>
</sst>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 CE"/>
      <family val="2"/>
      <charset val="238"/>
    </font>
    <font>
      <b/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2" borderId="1" xfId="1" applyFont="1" applyFill="1" applyBorder="1" applyAlignment="1">
      <alignment vertical="top"/>
    </xf>
    <xf numFmtId="1" fontId="2" fillId="2" borderId="1" xfId="1" applyNumberFormat="1" applyFont="1" applyFill="1" applyBorder="1" applyAlignment="1">
      <alignment vertical="top"/>
    </xf>
    <xf numFmtId="0" fontId="2" fillId="2" borderId="1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vertical="top" wrapText="1"/>
    </xf>
    <xf numFmtId="0" fontId="2" fillId="2" borderId="3" xfId="1" applyFont="1" applyFill="1" applyBorder="1" applyAlignment="1">
      <alignment vertical="top" wrapText="1"/>
    </xf>
    <xf numFmtId="0" fontId="2" fillId="2" borderId="4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2" fillId="2" borderId="5" xfId="1" applyFont="1" applyFill="1" applyBorder="1" applyAlignment="1">
      <alignment vertical="top"/>
    </xf>
    <xf numFmtId="1" fontId="2" fillId="2" borderId="5" xfId="1" applyNumberFormat="1" applyFont="1" applyFill="1" applyBorder="1" applyAlignment="1">
      <alignment vertical="top"/>
    </xf>
    <xf numFmtId="0" fontId="2" fillId="2" borderId="5" xfId="1" applyFont="1" applyFill="1" applyBorder="1" applyAlignment="1">
      <alignment vertical="top" wrapText="1"/>
    </xf>
    <xf numFmtId="0" fontId="2" fillId="2" borderId="6" xfId="1" applyFont="1" applyFill="1" applyBorder="1" applyAlignment="1">
      <alignment vertical="top" wrapText="1"/>
    </xf>
    <xf numFmtId="0" fontId="3" fillId="0" borderId="7" xfId="1" applyFont="1" applyBorder="1" applyAlignment="1">
      <alignment horizontal="left" vertical="top"/>
    </xf>
    <xf numFmtId="1" fontId="3" fillId="0" borderId="7" xfId="1" applyNumberFormat="1" applyFont="1" applyBorder="1" applyAlignment="1">
      <alignment horizontal="left" vertical="top"/>
    </xf>
    <xf numFmtId="0" fontId="3" fillId="0" borderId="7" xfId="1" applyFont="1" applyBorder="1" applyAlignment="1">
      <alignment horizontal="left" vertical="top" wrapText="1"/>
    </xf>
    <xf numFmtId="49" fontId="2" fillId="0" borderId="7" xfId="1" applyNumberFormat="1" applyFont="1" applyBorder="1" applyAlignment="1">
      <alignment horizontal="left" vertical="top"/>
    </xf>
    <xf numFmtId="0" fontId="2" fillId="0" borderId="7" xfId="1" applyFont="1" applyFill="1" applyBorder="1" applyAlignment="1">
      <alignment horizontal="left" vertical="top" wrapText="1"/>
    </xf>
    <xf numFmtId="4" fontId="2" fillId="0" borderId="7" xfId="1" applyNumberFormat="1" applyFont="1" applyBorder="1" applyAlignment="1">
      <alignment horizontal="left" vertical="top"/>
    </xf>
    <xf numFmtId="0" fontId="2" fillId="0" borderId="7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4" fontId="3" fillId="0" borderId="7" xfId="1" applyNumberFormat="1" applyFont="1" applyBorder="1" applyAlignment="1">
      <alignment horizontal="left" vertical="top"/>
    </xf>
    <xf numFmtId="1" fontId="2" fillId="0" borderId="7" xfId="1" applyNumberFormat="1" applyFont="1" applyBorder="1" applyAlignment="1">
      <alignment horizontal="left" vertical="top"/>
    </xf>
    <xf numFmtId="1" fontId="2" fillId="0" borderId="8" xfId="1" applyNumberFormat="1" applyFont="1" applyBorder="1" applyAlignment="1">
      <alignment horizontal="left" vertical="top"/>
    </xf>
    <xf numFmtId="0" fontId="2" fillId="0" borderId="6" xfId="1" applyFont="1" applyBorder="1" applyAlignment="1">
      <alignment horizontal="left" vertical="top" wrapText="1"/>
    </xf>
    <xf numFmtId="0" fontId="3" fillId="0" borderId="6" xfId="1" applyFont="1" applyBorder="1" applyAlignment="1">
      <alignment horizontal="left" vertical="top" wrapText="1"/>
    </xf>
    <xf numFmtId="1" fontId="4" fillId="0" borderId="8" xfId="1" applyNumberFormat="1" applyFont="1" applyBorder="1" applyAlignment="1">
      <alignment vertical="top"/>
    </xf>
    <xf numFmtId="4" fontId="4" fillId="0" borderId="7" xfId="1" applyNumberFormat="1" applyFont="1" applyBorder="1" applyAlignment="1">
      <alignment horizontal="left" vertical="top"/>
    </xf>
    <xf numFmtId="0" fontId="5" fillId="0" borderId="7" xfId="0" applyFont="1" applyFill="1" applyBorder="1" applyAlignment="1">
      <alignment vertical="top" wrapText="1"/>
    </xf>
    <xf numFmtId="4" fontId="3" fillId="0" borderId="7" xfId="1" applyNumberFormat="1" applyFont="1" applyBorder="1" applyAlignment="1">
      <alignment horizontal="left" vertical="top" wrapText="1"/>
    </xf>
    <xf numFmtId="1" fontId="4" fillId="0" borderId="8" xfId="1" applyNumberFormat="1" applyFont="1" applyBorder="1" applyAlignment="1">
      <alignment horizontal="left" vertical="top"/>
    </xf>
    <xf numFmtId="1" fontId="3" fillId="0" borderId="8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top"/>
    </xf>
    <xf numFmtId="4" fontId="2" fillId="0" borderId="6" xfId="1" applyNumberFormat="1" applyFont="1" applyBorder="1" applyAlignment="1">
      <alignment horizontal="left" vertical="top"/>
    </xf>
    <xf numFmtId="4" fontId="2" fillId="0" borderId="8" xfId="1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4" fontId="3" fillId="0" borderId="5" xfId="1" applyNumberFormat="1" applyFont="1" applyBorder="1" applyAlignment="1">
      <alignment horizontal="left" vertical="top"/>
    </xf>
    <xf numFmtId="4" fontId="3" fillId="0" borderId="5" xfId="1" applyNumberFormat="1" applyFont="1" applyBorder="1" applyAlignment="1">
      <alignment horizontal="left" vertical="top" wrapText="1"/>
    </xf>
    <xf numFmtId="4" fontId="3" fillId="0" borderId="8" xfId="1" applyNumberFormat="1" applyFont="1" applyBorder="1" applyAlignment="1">
      <alignment horizontal="left" vertical="top"/>
    </xf>
    <xf numFmtId="4" fontId="2" fillId="0" borderId="5" xfId="1" applyNumberFormat="1" applyFont="1" applyBorder="1" applyAlignment="1">
      <alignment horizontal="left" vertical="top"/>
    </xf>
    <xf numFmtId="0" fontId="6" fillId="0" borderId="8" xfId="0" applyFont="1" applyBorder="1" applyAlignment="1">
      <alignment vertical="top"/>
    </xf>
    <xf numFmtId="0" fontId="7" fillId="0" borderId="7" xfId="1" applyFont="1" applyBorder="1" applyAlignment="1">
      <alignment vertical="top" wrapText="1"/>
    </xf>
    <xf numFmtId="0" fontId="8" fillId="0" borderId="0" xfId="0" applyFont="1"/>
    <xf numFmtId="0" fontId="8" fillId="0" borderId="8" xfId="0" applyFont="1" applyBorder="1" applyAlignment="1">
      <alignment vertical="top"/>
    </xf>
    <xf numFmtId="0" fontId="9" fillId="0" borderId="7" xfId="1" applyFont="1" applyBorder="1" applyAlignment="1">
      <alignment vertical="top" wrapText="1"/>
    </xf>
    <xf numFmtId="0" fontId="3" fillId="0" borderId="1" xfId="1" applyFont="1" applyBorder="1" applyAlignment="1">
      <alignment horizontal="left" vertical="top" wrapText="1"/>
    </xf>
    <xf numFmtId="4" fontId="3" fillId="0" borderId="1" xfId="1" applyNumberFormat="1" applyFont="1" applyBorder="1" applyAlignment="1">
      <alignment horizontal="left" vertical="top" wrapText="1"/>
    </xf>
    <xf numFmtId="49" fontId="2" fillId="0" borderId="10" xfId="1" applyNumberFormat="1" applyFont="1" applyBorder="1" applyAlignment="1">
      <alignment horizontal="left" vertical="top"/>
    </xf>
    <xf numFmtId="1" fontId="2" fillId="0" borderId="10" xfId="1" applyNumberFormat="1" applyFont="1" applyBorder="1" applyAlignment="1">
      <alignment horizontal="left" vertical="top"/>
    </xf>
    <xf numFmtId="1" fontId="2" fillId="0" borderId="5" xfId="1" applyNumberFormat="1" applyFont="1" applyBorder="1" applyAlignment="1">
      <alignment vertical="top"/>
    </xf>
    <xf numFmtId="0" fontId="4" fillId="0" borderId="1" xfId="1" applyFont="1" applyBorder="1" applyAlignment="1">
      <alignment horizontal="left" vertical="top" wrapText="1"/>
    </xf>
    <xf numFmtId="0" fontId="0" fillId="0" borderId="8" xfId="0" applyBorder="1" applyAlignment="1">
      <alignment vertical="top"/>
    </xf>
    <xf numFmtId="4" fontId="3" fillId="0" borderId="6" xfId="1" applyNumberFormat="1" applyFont="1" applyBorder="1" applyAlignment="1">
      <alignment horizontal="left" vertical="top"/>
    </xf>
    <xf numFmtId="0" fontId="2" fillId="0" borderId="6" xfId="0" applyFont="1" applyBorder="1"/>
    <xf numFmtId="4" fontId="6" fillId="0" borderId="6" xfId="0" applyNumberFormat="1" applyFont="1" applyBorder="1"/>
    <xf numFmtId="0" fontId="6" fillId="0" borderId="0" xfId="0" applyFont="1"/>
    <xf numFmtId="1" fontId="3" fillId="0" borderId="5" xfId="1" applyNumberFormat="1" applyFont="1" applyBorder="1" applyAlignment="1">
      <alignment vertical="top"/>
    </xf>
    <xf numFmtId="4" fontId="8" fillId="0" borderId="7" xfId="0" applyNumberFormat="1" applyFont="1" applyBorder="1"/>
    <xf numFmtId="0" fontId="10" fillId="0" borderId="6" xfId="0" applyFont="1" applyBorder="1"/>
    <xf numFmtId="4" fontId="3" fillId="0" borderId="7" xfId="0" applyNumberFormat="1" applyFont="1" applyBorder="1"/>
    <xf numFmtId="0" fontId="11" fillId="0" borderId="7" xfId="1" applyFont="1" applyBorder="1" applyAlignment="1">
      <alignment horizontal="left" vertical="top" wrapText="1"/>
    </xf>
    <xf numFmtId="0" fontId="3" fillId="0" borderId="6" xfId="0" applyFont="1" applyBorder="1"/>
    <xf numFmtId="0" fontId="3" fillId="0" borderId="6" xfId="0" applyFont="1" applyBorder="1" applyAlignment="1">
      <alignment vertical="top" wrapText="1"/>
    </xf>
    <xf numFmtId="0" fontId="2" fillId="0" borderId="6" xfId="1" applyFont="1" applyFill="1" applyBorder="1" applyAlignment="1">
      <alignment horizontal="left" vertical="top" wrapText="1"/>
    </xf>
    <xf numFmtId="49" fontId="2" fillId="0" borderId="9" xfId="1" applyNumberFormat="1" applyFont="1" applyBorder="1" applyAlignment="1">
      <alignment horizontal="left" vertical="top"/>
    </xf>
    <xf numFmtId="0" fontId="9" fillId="0" borderId="7" xfId="0" applyFont="1" applyBorder="1" applyAlignment="1">
      <alignment horizontal="left" vertical="top" wrapText="1"/>
    </xf>
    <xf numFmtId="49" fontId="2" fillId="0" borderId="9" xfId="1" applyNumberFormat="1" applyFont="1" applyBorder="1" applyAlignment="1">
      <alignment vertical="top"/>
    </xf>
    <xf numFmtId="49" fontId="2" fillId="0" borderId="5" xfId="1" applyNumberFormat="1" applyFont="1" applyBorder="1" applyAlignment="1">
      <alignment vertical="top"/>
    </xf>
    <xf numFmtId="1" fontId="2" fillId="0" borderId="0" xfId="1" applyNumberFormat="1" applyFont="1" applyBorder="1" applyAlignment="1">
      <alignment horizontal="left" vertical="top"/>
    </xf>
    <xf numFmtId="0" fontId="0" fillId="0" borderId="5" xfId="0" applyBorder="1" applyAlignment="1">
      <alignment vertical="top"/>
    </xf>
    <xf numFmtId="1" fontId="8" fillId="0" borderId="0" xfId="0" applyNumberFormat="1" applyFont="1" applyAlignment="1">
      <alignment vertical="top"/>
    </xf>
    <xf numFmtId="0" fontId="2" fillId="0" borderId="7" xfId="0" applyFont="1" applyBorder="1" applyAlignment="1">
      <alignment horizontal="left" vertical="top"/>
    </xf>
    <xf numFmtId="1" fontId="2" fillId="0" borderId="7" xfId="0" applyNumberFormat="1" applyFont="1" applyBorder="1" applyAlignment="1">
      <alignment horizontal="left" vertical="top"/>
    </xf>
    <xf numFmtId="4" fontId="2" fillId="0" borderId="7" xfId="0" applyNumberFormat="1" applyFont="1" applyBorder="1" applyAlignment="1">
      <alignment horizontal="left" vertical="top"/>
    </xf>
    <xf numFmtId="0" fontId="0" fillId="0" borderId="0" xfId="0" applyAlignment="1">
      <alignment vertical="top"/>
    </xf>
    <xf numFmtId="1" fontId="0" fillId="0" borderId="0" xfId="0" applyNumberFormat="1" applyAlignment="1">
      <alignment vertical="top"/>
    </xf>
    <xf numFmtId="0" fontId="3" fillId="0" borderId="5" xfId="1" applyFont="1" applyFill="1" applyBorder="1" applyAlignment="1">
      <alignment horizontal="left" vertical="top" wrapText="1"/>
    </xf>
    <xf numFmtId="0" fontId="0" fillId="0" borderId="7" xfId="0" applyBorder="1" applyAlignment="1">
      <alignment vertical="top"/>
    </xf>
    <xf numFmtId="1" fontId="0" fillId="0" borderId="0" xfId="0" applyNumberFormat="1"/>
    <xf numFmtId="0" fontId="15" fillId="0" borderId="0" xfId="0" applyFont="1"/>
    <xf numFmtId="0" fontId="14" fillId="0" borderId="0" xfId="0" applyFont="1" applyAlignment="1">
      <alignment horizontal="center"/>
    </xf>
    <xf numFmtId="4" fontId="10" fillId="0" borderId="0" xfId="0" applyNumberFormat="1" applyFont="1"/>
    <xf numFmtId="0" fontId="16" fillId="0" borderId="0" xfId="0" applyFont="1"/>
    <xf numFmtId="4" fontId="16" fillId="0" borderId="0" xfId="0" applyNumberFormat="1" applyFont="1"/>
    <xf numFmtId="0" fontId="0" fillId="0" borderId="0" xfId="0" applyAlignment="1">
      <alignment horizontal="left"/>
    </xf>
    <xf numFmtId="0" fontId="17" fillId="0" borderId="0" xfId="0" applyFont="1"/>
    <xf numFmtId="4" fontId="18" fillId="0" borderId="0" xfId="0" applyNumberFormat="1" applyFont="1"/>
    <xf numFmtId="4" fontId="15" fillId="0" borderId="0" xfId="0" applyNumberFormat="1" applyFont="1"/>
    <xf numFmtId="0" fontId="0" fillId="0" borderId="5" xfId="0" applyBorder="1" applyAlignment="1">
      <alignment vertical="top"/>
    </xf>
    <xf numFmtId="49" fontId="2" fillId="0" borderId="5" xfId="1" applyNumberFormat="1" applyFont="1" applyBorder="1" applyAlignment="1">
      <alignment vertical="top"/>
    </xf>
    <xf numFmtId="49" fontId="2" fillId="0" borderId="9" xfId="1" applyNumberFormat="1" applyFont="1" applyBorder="1" applyAlignment="1">
      <alignment horizontal="left" vertical="top"/>
    </xf>
    <xf numFmtId="49" fontId="3" fillId="0" borderId="9" xfId="1" applyNumberFormat="1" applyFont="1" applyBorder="1" applyAlignment="1">
      <alignment horizontal="left" vertical="top"/>
    </xf>
    <xf numFmtId="1" fontId="3" fillId="0" borderId="10" xfId="1" applyNumberFormat="1" applyFont="1" applyBorder="1" applyAlignment="1">
      <alignment horizontal="left" vertical="top"/>
    </xf>
    <xf numFmtId="0" fontId="0" fillId="0" borderId="0" xfId="0" applyFont="1"/>
    <xf numFmtId="4" fontId="13" fillId="0" borderId="2" xfId="0" applyNumberFormat="1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4" fontId="18" fillId="0" borderId="0" xfId="0" applyNumberFormat="1" applyFont="1" applyAlignment="1">
      <alignment horizontal="center"/>
    </xf>
    <xf numFmtId="49" fontId="2" fillId="0" borderId="9" xfId="1" applyNumberFormat="1" applyFont="1" applyBorder="1" applyAlignment="1">
      <alignment vertical="top"/>
    </xf>
    <xf numFmtId="49" fontId="2" fillId="0" borderId="5" xfId="1" applyNumberFormat="1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49" fontId="2" fillId="0" borderId="9" xfId="1" applyNumberFormat="1" applyFont="1" applyBorder="1" applyAlignment="1">
      <alignment horizontal="left" vertical="top"/>
    </xf>
    <xf numFmtId="49" fontId="2" fillId="0" borderId="5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top"/>
    </xf>
    <xf numFmtId="0" fontId="6" fillId="0" borderId="9" xfId="0" applyFont="1" applyBorder="1" applyAlignment="1">
      <alignment vertical="top"/>
    </xf>
    <xf numFmtId="0" fontId="0" fillId="0" borderId="9" xfId="0" applyBorder="1" applyAlignment="1">
      <alignment vertical="top"/>
    </xf>
    <xf numFmtId="4" fontId="12" fillId="0" borderId="7" xfId="0" applyNumberFormat="1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2" borderId="1" xfId="1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2" borderId="2" xfId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2" fillId="0" borderId="1" xfId="1" applyNumberFormat="1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49" fontId="2" fillId="0" borderId="1" xfId="1" applyNumberFormat="1" applyFont="1" applyBorder="1" applyAlignment="1">
      <alignment vertical="top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3"/>
  <sheetViews>
    <sheetView tabSelected="1" view="pageLayout" topLeftCell="A52" zoomScaleNormal="100" workbookViewId="0">
      <selection activeCell="H116" sqref="H116"/>
    </sheetView>
  </sheetViews>
  <sheetFormatPr defaultRowHeight="15"/>
  <cols>
    <col min="1" max="1" width="4.7109375" customWidth="1"/>
    <col min="2" max="2" width="6" bestFit="1" customWidth="1"/>
    <col min="3" max="3" width="6.5703125" style="77" customWidth="1"/>
    <col min="4" max="4" width="45.140625" customWidth="1"/>
    <col min="5" max="5" width="9.7109375" customWidth="1"/>
    <col min="6" max="6" width="10" customWidth="1"/>
    <col min="7" max="7" width="9.7109375" customWidth="1"/>
    <col min="8" max="9" width="10" bestFit="1" customWidth="1"/>
    <col min="10" max="10" width="9.7109375" customWidth="1"/>
    <col min="257" max="257" width="7.5703125" bestFit="1" customWidth="1"/>
    <col min="258" max="258" width="6" bestFit="1" customWidth="1"/>
    <col min="259" max="259" width="6.5703125" bestFit="1" customWidth="1"/>
    <col min="260" max="260" width="47.28515625" customWidth="1"/>
    <col min="261" max="261" width="11.85546875" customWidth="1"/>
    <col min="262" max="262" width="10" customWidth="1"/>
    <col min="263" max="263" width="9.7109375" customWidth="1"/>
    <col min="264" max="265" width="10" bestFit="1" customWidth="1"/>
    <col min="266" max="266" width="9.7109375" customWidth="1"/>
    <col min="513" max="513" width="7.5703125" bestFit="1" customWidth="1"/>
    <col min="514" max="514" width="6" bestFit="1" customWidth="1"/>
    <col min="515" max="515" width="6.5703125" bestFit="1" customWidth="1"/>
    <col min="516" max="516" width="47.28515625" customWidth="1"/>
    <col min="517" max="517" width="11.85546875" customWidth="1"/>
    <col min="518" max="518" width="10" customWidth="1"/>
    <col min="519" max="519" width="9.7109375" customWidth="1"/>
    <col min="520" max="521" width="10" bestFit="1" customWidth="1"/>
    <col min="522" max="522" width="9.7109375" customWidth="1"/>
    <col min="769" max="769" width="7.5703125" bestFit="1" customWidth="1"/>
    <col min="770" max="770" width="6" bestFit="1" customWidth="1"/>
    <col min="771" max="771" width="6.5703125" bestFit="1" customWidth="1"/>
    <col min="772" max="772" width="47.28515625" customWidth="1"/>
    <col min="773" max="773" width="11.85546875" customWidth="1"/>
    <col min="774" max="774" width="10" customWidth="1"/>
    <col min="775" max="775" width="9.7109375" customWidth="1"/>
    <col min="776" max="777" width="10" bestFit="1" customWidth="1"/>
    <col min="778" max="778" width="9.7109375" customWidth="1"/>
    <col min="1025" max="1025" width="7.5703125" bestFit="1" customWidth="1"/>
    <col min="1026" max="1026" width="6" bestFit="1" customWidth="1"/>
    <col min="1027" max="1027" width="6.5703125" bestFit="1" customWidth="1"/>
    <col min="1028" max="1028" width="47.28515625" customWidth="1"/>
    <col min="1029" max="1029" width="11.85546875" customWidth="1"/>
    <col min="1030" max="1030" width="10" customWidth="1"/>
    <col min="1031" max="1031" width="9.7109375" customWidth="1"/>
    <col min="1032" max="1033" width="10" bestFit="1" customWidth="1"/>
    <col min="1034" max="1034" width="9.7109375" customWidth="1"/>
    <col min="1281" max="1281" width="7.5703125" bestFit="1" customWidth="1"/>
    <col min="1282" max="1282" width="6" bestFit="1" customWidth="1"/>
    <col min="1283" max="1283" width="6.5703125" bestFit="1" customWidth="1"/>
    <col min="1284" max="1284" width="47.28515625" customWidth="1"/>
    <col min="1285" max="1285" width="11.85546875" customWidth="1"/>
    <col min="1286" max="1286" width="10" customWidth="1"/>
    <col min="1287" max="1287" width="9.7109375" customWidth="1"/>
    <col min="1288" max="1289" width="10" bestFit="1" customWidth="1"/>
    <col min="1290" max="1290" width="9.7109375" customWidth="1"/>
    <col min="1537" max="1537" width="7.5703125" bestFit="1" customWidth="1"/>
    <col min="1538" max="1538" width="6" bestFit="1" customWidth="1"/>
    <col min="1539" max="1539" width="6.5703125" bestFit="1" customWidth="1"/>
    <col min="1540" max="1540" width="47.28515625" customWidth="1"/>
    <col min="1541" max="1541" width="11.85546875" customWidth="1"/>
    <col min="1542" max="1542" width="10" customWidth="1"/>
    <col min="1543" max="1543" width="9.7109375" customWidth="1"/>
    <col min="1544" max="1545" width="10" bestFit="1" customWidth="1"/>
    <col min="1546" max="1546" width="9.7109375" customWidth="1"/>
    <col min="1793" max="1793" width="7.5703125" bestFit="1" customWidth="1"/>
    <col min="1794" max="1794" width="6" bestFit="1" customWidth="1"/>
    <col min="1795" max="1795" width="6.5703125" bestFit="1" customWidth="1"/>
    <col min="1796" max="1796" width="47.28515625" customWidth="1"/>
    <col min="1797" max="1797" width="11.85546875" customWidth="1"/>
    <col min="1798" max="1798" width="10" customWidth="1"/>
    <col min="1799" max="1799" width="9.7109375" customWidth="1"/>
    <col min="1800" max="1801" width="10" bestFit="1" customWidth="1"/>
    <col min="1802" max="1802" width="9.7109375" customWidth="1"/>
    <col min="2049" max="2049" width="7.5703125" bestFit="1" customWidth="1"/>
    <col min="2050" max="2050" width="6" bestFit="1" customWidth="1"/>
    <col min="2051" max="2051" width="6.5703125" bestFit="1" customWidth="1"/>
    <col min="2052" max="2052" width="47.28515625" customWidth="1"/>
    <col min="2053" max="2053" width="11.85546875" customWidth="1"/>
    <col min="2054" max="2054" width="10" customWidth="1"/>
    <col min="2055" max="2055" width="9.7109375" customWidth="1"/>
    <col min="2056" max="2057" width="10" bestFit="1" customWidth="1"/>
    <col min="2058" max="2058" width="9.7109375" customWidth="1"/>
    <col min="2305" max="2305" width="7.5703125" bestFit="1" customWidth="1"/>
    <col min="2306" max="2306" width="6" bestFit="1" customWidth="1"/>
    <col min="2307" max="2307" width="6.5703125" bestFit="1" customWidth="1"/>
    <col min="2308" max="2308" width="47.28515625" customWidth="1"/>
    <col min="2309" max="2309" width="11.85546875" customWidth="1"/>
    <col min="2310" max="2310" width="10" customWidth="1"/>
    <col min="2311" max="2311" width="9.7109375" customWidth="1"/>
    <col min="2312" max="2313" width="10" bestFit="1" customWidth="1"/>
    <col min="2314" max="2314" width="9.7109375" customWidth="1"/>
    <col min="2561" max="2561" width="7.5703125" bestFit="1" customWidth="1"/>
    <col min="2562" max="2562" width="6" bestFit="1" customWidth="1"/>
    <col min="2563" max="2563" width="6.5703125" bestFit="1" customWidth="1"/>
    <col min="2564" max="2564" width="47.28515625" customWidth="1"/>
    <col min="2565" max="2565" width="11.85546875" customWidth="1"/>
    <col min="2566" max="2566" width="10" customWidth="1"/>
    <col min="2567" max="2567" width="9.7109375" customWidth="1"/>
    <col min="2568" max="2569" width="10" bestFit="1" customWidth="1"/>
    <col min="2570" max="2570" width="9.7109375" customWidth="1"/>
    <col min="2817" max="2817" width="7.5703125" bestFit="1" customWidth="1"/>
    <col min="2818" max="2818" width="6" bestFit="1" customWidth="1"/>
    <col min="2819" max="2819" width="6.5703125" bestFit="1" customWidth="1"/>
    <col min="2820" max="2820" width="47.28515625" customWidth="1"/>
    <col min="2821" max="2821" width="11.85546875" customWidth="1"/>
    <col min="2822" max="2822" width="10" customWidth="1"/>
    <col min="2823" max="2823" width="9.7109375" customWidth="1"/>
    <col min="2824" max="2825" width="10" bestFit="1" customWidth="1"/>
    <col min="2826" max="2826" width="9.7109375" customWidth="1"/>
    <col min="3073" max="3073" width="7.5703125" bestFit="1" customWidth="1"/>
    <col min="3074" max="3074" width="6" bestFit="1" customWidth="1"/>
    <col min="3075" max="3075" width="6.5703125" bestFit="1" customWidth="1"/>
    <col min="3076" max="3076" width="47.28515625" customWidth="1"/>
    <col min="3077" max="3077" width="11.85546875" customWidth="1"/>
    <col min="3078" max="3078" width="10" customWidth="1"/>
    <col min="3079" max="3079" width="9.7109375" customWidth="1"/>
    <col min="3080" max="3081" width="10" bestFit="1" customWidth="1"/>
    <col min="3082" max="3082" width="9.7109375" customWidth="1"/>
    <col min="3329" max="3329" width="7.5703125" bestFit="1" customWidth="1"/>
    <col min="3330" max="3330" width="6" bestFit="1" customWidth="1"/>
    <col min="3331" max="3331" width="6.5703125" bestFit="1" customWidth="1"/>
    <col min="3332" max="3332" width="47.28515625" customWidth="1"/>
    <col min="3333" max="3333" width="11.85546875" customWidth="1"/>
    <col min="3334" max="3334" width="10" customWidth="1"/>
    <col min="3335" max="3335" width="9.7109375" customWidth="1"/>
    <col min="3336" max="3337" width="10" bestFit="1" customWidth="1"/>
    <col min="3338" max="3338" width="9.7109375" customWidth="1"/>
    <col min="3585" max="3585" width="7.5703125" bestFit="1" customWidth="1"/>
    <col min="3586" max="3586" width="6" bestFit="1" customWidth="1"/>
    <col min="3587" max="3587" width="6.5703125" bestFit="1" customWidth="1"/>
    <col min="3588" max="3588" width="47.28515625" customWidth="1"/>
    <col min="3589" max="3589" width="11.85546875" customWidth="1"/>
    <col min="3590" max="3590" width="10" customWidth="1"/>
    <col min="3591" max="3591" width="9.7109375" customWidth="1"/>
    <col min="3592" max="3593" width="10" bestFit="1" customWidth="1"/>
    <col min="3594" max="3594" width="9.7109375" customWidth="1"/>
    <col min="3841" max="3841" width="7.5703125" bestFit="1" customWidth="1"/>
    <col min="3842" max="3842" width="6" bestFit="1" customWidth="1"/>
    <col min="3843" max="3843" width="6.5703125" bestFit="1" customWidth="1"/>
    <col min="3844" max="3844" width="47.28515625" customWidth="1"/>
    <col min="3845" max="3845" width="11.85546875" customWidth="1"/>
    <col min="3846" max="3846" width="10" customWidth="1"/>
    <col min="3847" max="3847" width="9.7109375" customWidth="1"/>
    <col min="3848" max="3849" width="10" bestFit="1" customWidth="1"/>
    <col min="3850" max="3850" width="9.7109375" customWidth="1"/>
    <col min="4097" max="4097" width="7.5703125" bestFit="1" customWidth="1"/>
    <col min="4098" max="4098" width="6" bestFit="1" customWidth="1"/>
    <col min="4099" max="4099" width="6.5703125" bestFit="1" customWidth="1"/>
    <col min="4100" max="4100" width="47.28515625" customWidth="1"/>
    <col min="4101" max="4101" width="11.85546875" customWidth="1"/>
    <col min="4102" max="4102" width="10" customWidth="1"/>
    <col min="4103" max="4103" width="9.7109375" customWidth="1"/>
    <col min="4104" max="4105" width="10" bestFit="1" customWidth="1"/>
    <col min="4106" max="4106" width="9.7109375" customWidth="1"/>
    <col min="4353" max="4353" width="7.5703125" bestFit="1" customWidth="1"/>
    <col min="4354" max="4354" width="6" bestFit="1" customWidth="1"/>
    <col min="4355" max="4355" width="6.5703125" bestFit="1" customWidth="1"/>
    <col min="4356" max="4356" width="47.28515625" customWidth="1"/>
    <col min="4357" max="4357" width="11.85546875" customWidth="1"/>
    <col min="4358" max="4358" width="10" customWidth="1"/>
    <col min="4359" max="4359" width="9.7109375" customWidth="1"/>
    <col min="4360" max="4361" width="10" bestFit="1" customWidth="1"/>
    <col min="4362" max="4362" width="9.7109375" customWidth="1"/>
    <col min="4609" max="4609" width="7.5703125" bestFit="1" customWidth="1"/>
    <col min="4610" max="4610" width="6" bestFit="1" customWidth="1"/>
    <col min="4611" max="4611" width="6.5703125" bestFit="1" customWidth="1"/>
    <col min="4612" max="4612" width="47.28515625" customWidth="1"/>
    <col min="4613" max="4613" width="11.85546875" customWidth="1"/>
    <col min="4614" max="4614" width="10" customWidth="1"/>
    <col min="4615" max="4615" width="9.7109375" customWidth="1"/>
    <col min="4616" max="4617" width="10" bestFit="1" customWidth="1"/>
    <col min="4618" max="4618" width="9.7109375" customWidth="1"/>
    <col min="4865" max="4865" width="7.5703125" bestFit="1" customWidth="1"/>
    <col min="4866" max="4866" width="6" bestFit="1" customWidth="1"/>
    <col min="4867" max="4867" width="6.5703125" bestFit="1" customWidth="1"/>
    <col min="4868" max="4868" width="47.28515625" customWidth="1"/>
    <col min="4869" max="4869" width="11.85546875" customWidth="1"/>
    <col min="4870" max="4870" width="10" customWidth="1"/>
    <col min="4871" max="4871" width="9.7109375" customWidth="1"/>
    <col min="4872" max="4873" width="10" bestFit="1" customWidth="1"/>
    <col min="4874" max="4874" width="9.7109375" customWidth="1"/>
    <col min="5121" max="5121" width="7.5703125" bestFit="1" customWidth="1"/>
    <col min="5122" max="5122" width="6" bestFit="1" customWidth="1"/>
    <col min="5123" max="5123" width="6.5703125" bestFit="1" customWidth="1"/>
    <col min="5124" max="5124" width="47.28515625" customWidth="1"/>
    <col min="5125" max="5125" width="11.85546875" customWidth="1"/>
    <col min="5126" max="5126" width="10" customWidth="1"/>
    <col min="5127" max="5127" width="9.7109375" customWidth="1"/>
    <col min="5128" max="5129" width="10" bestFit="1" customWidth="1"/>
    <col min="5130" max="5130" width="9.7109375" customWidth="1"/>
    <col min="5377" max="5377" width="7.5703125" bestFit="1" customWidth="1"/>
    <col min="5378" max="5378" width="6" bestFit="1" customWidth="1"/>
    <col min="5379" max="5379" width="6.5703125" bestFit="1" customWidth="1"/>
    <col min="5380" max="5380" width="47.28515625" customWidth="1"/>
    <col min="5381" max="5381" width="11.85546875" customWidth="1"/>
    <col min="5382" max="5382" width="10" customWidth="1"/>
    <col min="5383" max="5383" width="9.7109375" customWidth="1"/>
    <col min="5384" max="5385" width="10" bestFit="1" customWidth="1"/>
    <col min="5386" max="5386" width="9.7109375" customWidth="1"/>
    <col min="5633" max="5633" width="7.5703125" bestFit="1" customWidth="1"/>
    <col min="5634" max="5634" width="6" bestFit="1" customWidth="1"/>
    <col min="5635" max="5635" width="6.5703125" bestFit="1" customWidth="1"/>
    <col min="5636" max="5636" width="47.28515625" customWidth="1"/>
    <col min="5637" max="5637" width="11.85546875" customWidth="1"/>
    <col min="5638" max="5638" width="10" customWidth="1"/>
    <col min="5639" max="5639" width="9.7109375" customWidth="1"/>
    <col min="5640" max="5641" width="10" bestFit="1" customWidth="1"/>
    <col min="5642" max="5642" width="9.7109375" customWidth="1"/>
    <col min="5889" max="5889" width="7.5703125" bestFit="1" customWidth="1"/>
    <col min="5890" max="5890" width="6" bestFit="1" customWidth="1"/>
    <col min="5891" max="5891" width="6.5703125" bestFit="1" customWidth="1"/>
    <col min="5892" max="5892" width="47.28515625" customWidth="1"/>
    <col min="5893" max="5893" width="11.85546875" customWidth="1"/>
    <col min="5894" max="5894" width="10" customWidth="1"/>
    <col min="5895" max="5895" width="9.7109375" customWidth="1"/>
    <col min="5896" max="5897" width="10" bestFit="1" customWidth="1"/>
    <col min="5898" max="5898" width="9.7109375" customWidth="1"/>
    <col min="6145" max="6145" width="7.5703125" bestFit="1" customWidth="1"/>
    <col min="6146" max="6146" width="6" bestFit="1" customWidth="1"/>
    <col min="6147" max="6147" width="6.5703125" bestFit="1" customWidth="1"/>
    <col min="6148" max="6148" width="47.28515625" customWidth="1"/>
    <col min="6149" max="6149" width="11.85546875" customWidth="1"/>
    <col min="6150" max="6150" width="10" customWidth="1"/>
    <col min="6151" max="6151" width="9.7109375" customWidth="1"/>
    <col min="6152" max="6153" width="10" bestFit="1" customWidth="1"/>
    <col min="6154" max="6154" width="9.7109375" customWidth="1"/>
    <col min="6401" max="6401" width="7.5703125" bestFit="1" customWidth="1"/>
    <col min="6402" max="6402" width="6" bestFit="1" customWidth="1"/>
    <col min="6403" max="6403" width="6.5703125" bestFit="1" customWidth="1"/>
    <col min="6404" max="6404" width="47.28515625" customWidth="1"/>
    <col min="6405" max="6405" width="11.85546875" customWidth="1"/>
    <col min="6406" max="6406" width="10" customWidth="1"/>
    <col min="6407" max="6407" width="9.7109375" customWidth="1"/>
    <col min="6408" max="6409" width="10" bestFit="1" customWidth="1"/>
    <col min="6410" max="6410" width="9.7109375" customWidth="1"/>
    <col min="6657" max="6657" width="7.5703125" bestFit="1" customWidth="1"/>
    <col min="6658" max="6658" width="6" bestFit="1" customWidth="1"/>
    <col min="6659" max="6659" width="6.5703125" bestFit="1" customWidth="1"/>
    <col min="6660" max="6660" width="47.28515625" customWidth="1"/>
    <col min="6661" max="6661" width="11.85546875" customWidth="1"/>
    <col min="6662" max="6662" width="10" customWidth="1"/>
    <col min="6663" max="6663" width="9.7109375" customWidth="1"/>
    <col min="6664" max="6665" width="10" bestFit="1" customWidth="1"/>
    <col min="6666" max="6666" width="9.7109375" customWidth="1"/>
    <col min="6913" max="6913" width="7.5703125" bestFit="1" customWidth="1"/>
    <col min="6914" max="6914" width="6" bestFit="1" customWidth="1"/>
    <col min="6915" max="6915" width="6.5703125" bestFit="1" customWidth="1"/>
    <col min="6916" max="6916" width="47.28515625" customWidth="1"/>
    <col min="6917" max="6917" width="11.85546875" customWidth="1"/>
    <col min="6918" max="6918" width="10" customWidth="1"/>
    <col min="6919" max="6919" width="9.7109375" customWidth="1"/>
    <col min="6920" max="6921" width="10" bestFit="1" customWidth="1"/>
    <col min="6922" max="6922" width="9.7109375" customWidth="1"/>
    <col min="7169" max="7169" width="7.5703125" bestFit="1" customWidth="1"/>
    <col min="7170" max="7170" width="6" bestFit="1" customWidth="1"/>
    <col min="7171" max="7171" width="6.5703125" bestFit="1" customWidth="1"/>
    <col min="7172" max="7172" width="47.28515625" customWidth="1"/>
    <col min="7173" max="7173" width="11.85546875" customWidth="1"/>
    <col min="7174" max="7174" width="10" customWidth="1"/>
    <col min="7175" max="7175" width="9.7109375" customWidth="1"/>
    <col min="7176" max="7177" width="10" bestFit="1" customWidth="1"/>
    <col min="7178" max="7178" width="9.7109375" customWidth="1"/>
    <col min="7425" max="7425" width="7.5703125" bestFit="1" customWidth="1"/>
    <col min="7426" max="7426" width="6" bestFit="1" customWidth="1"/>
    <col min="7427" max="7427" width="6.5703125" bestFit="1" customWidth="1"/>
    <col min="7428" max="7428" width="47.28515625" customWidth="1"/>
    <col min="7429" max="7429" width="11.85546875" customWidth="1"/>
    <col min="7430" max="7430" width="10" customWidth="1"/>
    <col min="7431" max="7431" width="9.7109375" customWidth="1"/>
    <col min="7432" max="7433" width="10" bestFit="1" customWidth="1"/>
    <col min="7434" max="7434" width="9.7109375" customWidth="1"/>
    <col min="7681" max="7681" width="7.5703125" bestFit="1" customWidth="1"/>
    <col min="7682" max="7682" width="6" bestFit="1" customWidth="1"/>
    <col min="7683" max="7683" width="6.5703125" bestFit="1" customWidth="1"/>
    <col min="7684" max="7684" width="47.28515625" customWidth="1"/>
    <col min="7685" max="7685" width="11.85546875" customWidth="1"/>
    <col min="7686" max="7686" width="10" customWidth="1"/>
    <col min="7687" max="7687" width="9.7109375" customWidth="1"/>
    <col min="7688" max="7689" width="10" bestFit="1" customWidth="1"/>
    <col min="7690" max="7690" width="9.7109375" customWidth="1"/>
    <col min="7937" max="7937" width="7.5703125" bestFit="1" customWidth="1"/>
    <col min="7938" max="7938" width="6" bestFit="1" customWidth="1"/>
    <col min="7939" max="7939" width="6.5703125" bestFit="1" customWidth="1"/>
    <col min="7940" max="7940" width="47.28515625" customWidth="1"/>
    <col min="7941" max="7941" width="11.85546875" customWidth="1"/>
    <col min="7942" max="7942" width="10" customWidth="1"/>
    <col min="7943" max="7943" width="9.7109375" customWidth="1"/>
    <col min="7944" max="7945" width="10" bestFit="1" customWidth="1"/>
    <col min="7946" max="7946" width="9.7109375" customWidth="1"/>
    <col min="8193" max="8193" width="7.5703125" bestFit="1" customWidth="1"/>
    <col min="8194" max="8194" width="6" bestFit="1" customWidth="1"/>
    <col min="8195" max="8195" width="6.5703125" bestFit="1" customWidth="1"/>
    <col min="8196" max="8196" width="47.28515625" customWidth="1"/>
    <col min="8197" max="8197" width="11.85546875" customWidth="1"/>
    <col min="8198" max="8198" width="10" customWidth="1"/>
    <col min="8199" max="8199" width="9.7109375" customWidth="1"/>
    <col min="8200" max="8201" width="10" bestFit="1" customWidth="1"/>
    <col min="8202" max="8202" width="9.7109375" customWidth="1"/>
    <col min="8449" max="8449" width="7.5703125" bestFit="1" customWidth="1"/>
    <col min="8450" max="8450" width="6" bestFit="1" customWidth="1"/>
    <col min="8451" max="8451" width="6.5703125" bestFit="1" customWidth="1"/>
    <col min="8452" max="8452" width="47.28515625" customWidth="1"/>
    <col min="8453" max="8453" width="11.85546875" customWidth="1"/>
    <col min="8454" max="8454" width="10" customWidth="1"/>
    <col min="8455" max="8455" width="9.7109375" customWidth="1"/>
    <col min="8456" max="8457" width="10" bestFit="1" customWidth="1"/>
    <col min="8458" max="8458" width="9.7109375" customWidth="1"/>
    <col min="8705" max="8705" width="7.5703125" bestFit="1" customWidth="1"/>
    <col min="8706" max="8706" width="6" bestFit="1" customWidth="1"/>
    <col min="8707" max="8707" width="6.5703125" bestFit="1" customWidth="1"/>
    <col min="8708" max="8708" width="47.28515625" customWidth="1"/>
    <col min="8709" max="8709" width="11.85546875" customWidth="1"/>
    <col min="8710" max="8710" width="10" customWidth="1"/>
    <col min="8711" max="8711" width="9.7109375" customWidth="1"/>
    <col min="8712" max="8713" width="10" bestFit="1" customWidth="1"/>
    <col min="8714" max="8714" width="9.7109375" customWidth="1"/>
    <col min="8961" max="8961" width="7.5703125" bestFit="1" customWidth="1"/>
    <col min="8962" max="8962" width="6" bestFit="1" customWidth="1"/>
    <col min="8963" max="8963" width="6.5703125" bestFit="1" customWidth="1"/>
    <col min="8964" max="8964" width="47.28515625" customWidth="1"/>
    <col min="8965" max="8965" width="11.85546875" customWidth="1"/>
    <col min="8966" max="8966" width="10" customWidth="1"/>
    <col min="8967" max="8967" width="9.7109375" customWidth="1"/>
    <col min="8968" max="8969" width="10" bestFit="1" customWidth="1"/>
    <col min="8970" max="8970" width="9.7109375" customWidth="1"/>
    <col min="9217" max="9217" width="7.5703125" bestFit="1" customWidth="1"/>
    <col min="9218" max="9218" width="6" bestFit="1" customWidth="1"/>
    <col min="9219" max="9219" width="6.5703125" bestFit="1" customWidth="1"/>
    <col min="9220" max="9220" width="47.28515625" customWidth="1"/>
    <col min="9221" max="9221" width="11.85546875" customWidth="1"/>
    <col min="9222" max="9222" width="10" customWidth="1"/>
    <col min="9223" max="9223" width="9.7109375" customWidth="1"/>
    <col min="9224" max="9225" width="10" bestFit="1" customWidth="1"/>
    <col min="9226" max="9226" width="9.7109375" customWidth="1"/>
    <col min="9473" max="9473" width="7.5703125" bestFit="1" customWidth="1"/>
    <col min="9474" max="9474" width="6" bestFit="1" customWidth="1"/>
    <col min="9475" max="9475" width="6.5703125" bestFit="1" customWidth="1"/>
    <col min="9476" max="9476" width="47.28515625" customWidth="1"/>
    <col min="9477" max="9477" width="11.85546875" customWidth="1"/>
    <col min="9478" max="9478" width="10" customWidth="1"/>
    <col min="9479" max="9479" width="9.7109375" customWidth="1"/>
    <col min="9480" max="9481" width="10" bestFit="1" customWidth="1"/>
    <col min="9482" max="9482" width="9.7109375" customWidth="1"/>
    <col min="9729" max="9729" width="7.5703125" bestFit="1" customWidth="1"/>
    <col min="9730" max="9730" width="6" bestFit="1" customWidth="1"/>
    <col min="9731" max="9731" width="6.5703125" bestFit="1" customWidth="1"/>
    <col min="9732" max="9732" width="47.28515625" customWidth="1"/>
    <col min="9733" max="9733" width="11.85546875" customWidth="1"/>
    <col min="9734" max="9734" width="10" customWidth="1"/>
    <col min="9735" max="9735" width="9.7109375" customWidth="1"/>
    <col min="9736" max="9737" width="10" bestFit="1" customWidth="1"/>
    <col min="9738" max="9738" width="9.7109375" customWidth="1"/>
    <col min="9985" max="9985" width="7.5703125" bestFit="1" customWidth="1"/>
    <col min="9986" max="9986" width="6" bestFit="1" customWidth="1"/>
    <col min="9987" max="9987" width="6.5703125" bestFit="1" customWidth="1"/>
    <col min="9988" max="9988" width="47.28515625" customWidth="1"/>
    <col min="9989" max="9989" width="11.85546875" customWidth="1"/>
    <col min="9990" max="9990" width="10" customWidth="1"/>
    <col min="9991" max="9991" width="9.7109375" customWidth="1"/>
    <col min="9992" max="9993" width="10" bestFit="1" customWidth="1"/>
    <col min="9994" max="9994" width="9.7109375" customWidth="1"/>
    <col min="10241" max="10241" width="7.5703125" bestFit="1" customWidth="1"/>
    <col min="10242" max="10242" width="6" bestFit="1" customWidth="1"/>
    <col min="10243" max="10243" width="6.5703125" bestFit="1" customWidth="1"/>
    <col min="10244" max="10244" width="47.28515625" customWidth="1"/>
    <col min="10245" max="10245" width="11.85546875" customWidth="1"/>
    <col min="10246" max="10246" width="10" customWidth="1"/>
    <col min="10247" max="10247" width="9.7109375" customWidth="1"/>
    <col min="10248" max="10249" width="10" bestFit="1" customWidth="1"/>
    <col min="10250" max="10250" width="9.7109375" customWidth="1"/>
    <col min="10497" max="10497" width="7.5703125" bestFit="1" customWidth="1"/>
    <col min="10498" max="10498" width="6" bestFit="1" customWidth="1"/>
    <col min="10499" max="10499" width="6.5703125" bestFit="1" customWidth="1"/>
    <col min="10500" max="10500" width="47.28515625" customWidth="1"/>
    <col min="10501" max="10501" width="11.85546875" customWidth="1"/>
    <col min="10502" max="10502" width="10" customWidth="1"/>
    <col min="10503" max="10503" width="9.7109375" customWidth="1"/>
    <col min="10504" max="10505" width="10" bestFit="1" customWidth="1"/>
    <col min="10506" max="10506" width="9.7109375" customWidth="1"/>
    <col min="10753" max="10753" width="7.5703125" bestFit="1" customWidth="1"/>
    <col min="10754" max="10754" width="6" bestFit="1" customWidth="1"/>
    <col min="10755" max="10755" width="6.5703125" bestFit="1" customWidth="1"/>
    <col min="10756" max="10756" width="47.28515625" customWidth="1"/>
    <col min="10757" max="10757" width="11.85546875" customWidth="1"/>
    <col min="10758" max="10758" width="10" customWidth="1"/>
    <col min="10759" max="10759" width="9.7109375" customWidth="1"/>
    <col min="10760" max="10761" width="10" bestFit="1" customWidth="1"/>
    <col min="10762" max="10762" width="9.7109375" customWidth="1"/>
    <col min="11009" max="11009" width="7.5703125" bestFit="1" customWidth="1"/>
    <col min="11010" max="11010" width="6" bestFit="1" customWidth="1"/>
    <col min="11011" max="11011" width="6.5703125" bestFit="1" customWidth="1"/>
    <col min="11012" max="11012" width="47.28515625" customWidth="1"/>
    <col min="11013" max="11013" width="11.85546875" customWidth="1"/>
    <col min="11014" max="11014" width="10" customWidth="1"/>
    <col min="11015" max="11015" width="9.7109375" customWidth="1"/>
    <col min="11016" max="11017" width="10" bestFit="1" customWidth="1"/>
    <col min="11018" max="11018" width="9.7109375" customWidth="1"/>
    <col min="11265" max="11265" width="7.5703125" bestFit="1" customWidth="1"/>
    <col min="11266" max="11266" width="6" bestFit="1" customWidth="1"/>
    <col min="11267" max="11267" width="6.5703125" bestFit="1" customWidth="1"/>
    <col min="11268" max="11268" width="47.28515625" customWidth="1"/>
    <col min="11269" max="11269" width="11.85546875" customWidth="1"/>
    <col min="11270" max="11270" width="10" customWidth="1"/>
    <col min="11271" max="11271" width="9.7109375" customWidth="1"/>
    <col min="11272" max="11273" width="10" bestFit="1" customWidth="1"/>
    <col min="11274" max="11274" width="9.7109375" customWidth="1"/>
    <col min="11521" max="11521" width="7.5703125" bestFit="1" customWidth="1"/>
    <col min="11522" max="11522" width="6" bestFit="1" customWidth="1"/>
    <col min="11523" max="11523" width="6.5703125" bestFit="1" customWidth="1"/>
    <col min="11524" max="11524" width="47.28515625" customWidth="1"/>
    <col min="11525" max="11525" width="11.85546875" customWidth="1"/>
    <col min="11526" max="11526" width="10" customWidth="1"/>
    <col min="11527" max="11527" width="9.7109375" customWidth="1"/>
    <col min="11528" max="11529" width="10" bestFit="1" customWidth="1"/>
    <col min="11530" max="11530" width="9.7109375" customWidth="1"/>
    <col min="11777" max="11777" width="7.5703125" bestFit="1" customWidth="1"/>
    <col min="11778" max="11778" width="6" bestFit="1" customWidth="1"/>
    <col min="11779" max="11779" width="6.5703125" bestFit="1" customWidth="1"/>
    <col min="11780" max="11780" width="47.28515625" customWidth="1"/>
    <col min="11781" max="11781" width="11.85546875" customWidth="1"/>
    <col min="11782" max="11782" width="10" customWidth="1"/>
    <col min="11783" max="11783" width="9.7109375" customWidth="1"/>
    <col min="11784" max="11785" width="10" bestFit="1" customWidth="1"/>
    <col min="11786" max="11786" width="9.7109375" customWidth="1"/>
    <col min="12033" max="12033" width="7.5703125" bestFit="1" customWidth="1"/>
    <col min="12034" max="12034" width="6" bestFit="1" customWidth="1"/>
    <col min="12035" max="12035" width="6.5703125" bestFit="1" customWidth="1"/>
    <col min="12036" max="12036" width="47.28515625" customWidth="1"/>
    <col min="12037" max="12037" width="11.85546875" customWidth="1"/>
    <col min="12038" max="12038" width="10" customWidth="1"/>
    <col min="12039" max="12039" width="9.7109375" customWidth="1"/>
    <col min="12040" max="12041" width="10" bestFit="1" customWidth="1"/>
    <col min="12042" max="12042" width="9.7109375" customWidth="1"/>
    <col min="12289" max="12289" width="7.5703125" bestFit="1" customWidth="1"/>
    <col min="12290" max="12290" width="6" bestFit="1" customWidth="1"/>
    <col min="12291" max="12291" width="6.5703125" bestFit="1" customWidth="1"/>
    <col min="12292" max="12292" width="47.28515625" customWidth="1"/>
    <col min="12293" max="12293" width="11.85546875" customWidth="1"/>
    <col min="12294" max="12294" width="10" customWidth="1"/>
    <col min="12295" max="12295" width="9.7109375" customWidth="1"/>
    <col min="12296" max="12297" width="10" bestFit="1" customWidth="1"/>
    <col min="12298" max="12298" width="9.7109375" customWidth="1"/>
    <col min="12545" max="12545" width="7.5703125" bestFit="1" customWidth="1"/>
    <col min="12546" max="12546" width="6" bestFit="1" customWidth="1"/>
    <col min="12547" max="12547" width="6.5703125" bestFit="1" customWidth="1"/>
    <col min="12548" max="12548" width="47.28515625" customWidth="1"/>
    <col min="12549" max="12549" width="11.85546875" customWidth="1"/>
    <col min="12550" max="12550" width="10" customWidth="1"/>
    <col min="12551" max="12551" width="9.7109375" customWidth="1"/>
    <col min="12552" max="12553" width="10" bestFit="1" customWidth="1"/>
    <col min="12554" max="12554" width="9.7109375" customWidth="1"/>
    <col min="12801" max="12801" width="7.5703125" bestFit="1" customWidth="1"/>
    <col min="12802" max="12802" width="6" bestFit="1" customWidth="1"/>
    <col min="12803" max="12803" width="6.5703125" bestFit="1" customWidth="1"/>
    <col min="12804" max="12804" width="47.28515625" customWidth="1"/>
    <col min="12805" max="12805" width="11.85546875" customWidth="1"/>
    <col min="12806" max="12806" width="10" customWidth="1"/>
    <col min="12807" max="12807" width="9.7109375" customWidth="1"/>
    <col min="12808" max="12809" width="10" bestFit="1" customWidth="1"/>
    <col min="12810" max="12810" width="9.7109375" customWidth="1"/>
    <col min="13057" max="13057" width="7.5703125" bestFit="1" customWidth="1"/>
    <col min="13058" max="13058" width="6" bestFit="1" customWidth="1"/>
    <col min="13059" max="13059" width="6.5703125" bestFit="1" customWidth="1"/>
    <col min="13060" max="13060" width="47.28515625" customWidth="1"/>
    <col min="13061" max="13061" width="11.85546875" customWidth="1"/>
    <col min="13062" max="13062" width="10" customWidth="1"/>
    <col min="13063" max="13063" width="9.7109375" customWidth="1"/>
    <col min="13064" max="13065" width="10" bestFit="1" customWidth="1"/>
    <col min="13066" max="13066" width="9.7109375" customWidth="1"/>
    <col min="13313" max="13313" width="7.5703125" bestFit="1" customWidth="1"/>
    <col min="13314" max="13314" width="6" bestFit="1" customWidth="1"/>
    <col min="13315" max="13315" width="6.5703125" bestFit="1" customWidth="1"/>
    <col min="13316" max="13316" width="47.28515625" customWidth="1"/>
    <col min="13317" max="13317" width="11.85546875" customWidth="1"/>
    <col min="13318" max="13318" width="10" customWidth="1"/>
    <col min="13319" max="13319" width="9.7109375" customWidth="1"/>
    <col min="13320" max="13321" width="10" bestFit="1" customWidth="1"/>
    <col min="13322" max="13322" width="9.7109375" customWidth="1"/>
    <col min="13569" max="13569" width="7.5703125" bestFit="1" customWidth="1"/>
    <col min="13570" max="13570" width="6" bestFit="1" customWidth="1"/>
    <col min="13571" max="13571" width="6.5703125" bestFit="1" customWidth="1"/>
    <col min="13572" max="13572" width="47.28515625" customWidth="1"/>
    <col min="13573" max="13573" width="11.85546875" customWidth="1"/>
    <col min="13574" max="13574" width="10" customWidth="1"/>
    <col min="13575" max="13575" width="9.7109375" customWidth="1"/>
    <col min="13576" max="13577" width="10" bestFit="1" customWidth="1"/>
    <col min="13578" max="13578" width="9.7109375" customWidth="1"/>
    <col min="13825" max="13825" width="7.5703125" bestFit="1" customWidth="1"/>
    <col min="13826" max="13826" width="6" bestFit="1" customWidth="1"/>
    <col min="13827" max="13827" width="6.5703125" bestFit="1" customWidth="1"/>
    <col min="13828" max="13828" width="47.28515625" customWidth="1"/>
    <col min="13829" max="13829" width="11.85546875" customWidth="1"/>
    <col min="13830" max="13830" width="10" customWidth="1"/>
    <col min="13831" max="13831" width="9.7109375" customWidth="1"/>
    <col min="13832" max="13833" width="10" bestFit="1" customWidth="1"/>
    <col min="13834" max="13834" width="9.7109375" customWidth="1"/>
    <col min="14081" max="14081" width="7.5703125" bestFit="1" customWidth="1"/>
    <col min="14082" max="14082" width="6" bestFit="1" customWidth="1"/>
    <col min="14083" max="14083" width="6.5703125" bestFit="1" customWidth="1"/>
    <col min="14084" max="14084" width="47.28515625" customWidth="1"/>
    <col min="14085" max="14085" width="11.85546875" customWidth="1"/>
    <col min="14086" max="14086" width="10" customWidth="1"/>
    <col min="14087" max="14087" width="9.7109375" customWidth="1"/>
    <col min="14088" max="14089" width="10" bestFit="1" customWidth="1"/>
    <col min="14090" max="14090" width="9.7109375" customWidth="1"/>
    <col min="14337" max="14337" width="7.5703125" bestFit="1" customWidth="1"/>
    <col min="14338" max="14338" width="6" bestFit="1" customWidth="1"/>
    <col min="14339" max="14339" width="6.5703125" bestFit="1" customWidth="1"/>
    <col min="14340" max="14340" width="47.28515625" customWidth="1"/>
    <col min="14341" max="14341" width="11.85546875" customWidth="1"/>
    <col min="14342" max="14342" width="10" customWidth="1"/>
    <col min="14343" max="14343" width="9.7109375" customWidth="1"/>
    <col min="14344" max="14345" width="10" bestFit="1" customWidth="1"/>
    <col min="14346" max="14346" width="9.7109375" customWidth="1"/>
    <col min="14593" max="14593" width="7.5703125" bestFit="1" customWidth="1"/>
    <col min="14594" max="14594" width="6" bestFit="1" customWidth="1"/>
    <col min="14595" max="14595" width="6.5703125" bestFit="1" customWidth="1"/>
    <col min="14596" max="14596" width="47.28515625" customWidth="1"/>
    <col min="14597" max="14597" width="11.85546875" customWidth="1"/>
    <col min="14598" max="14598" width="10" customWidth="1"/>
    <col min="14599" max="14599" width="9.7109375" customWidth="1"/>
    <col min="14600" max="14601" width="10" bestFit="1" customWidth="1"/>
    <col min="14602" max="14602" width="9.7109375" customWidth="1"/>
    <col min="14849" max="14849" width="7.5703125" bestFit="1" customWidth="1"/>
    <col min="14850" max="14850" width="6" bestFit="1" customWidth="1"/>
    <col min="14851" max="14851" width="6.5703125" bestFit="1" customWidth="1"/>
    <col min="14852" max="14852" width="47.28515625" customWidth="1"/>
    <col min="14853" max="14853" width="11.85546875" customWidth="1"/>
    <col min="14854" max="14854" width="10" customWidth="1"/>
    <col min="14855" max="14855" width="9.7109375" customWidth="1"/>
    <col min="14856" max="14857" width="10" bestFit="1" customWidth="1"/>
    <col min="14858" max="14858" width="9.7109375" customWidth="1"/>
    <col min="15105" max="15105" width="7.5703125" bestFit="1" customWidth="1"/>
    <col min="15106" max="15106" width="6" bestFit="1" customWidth="1"/>
    <col min="15107" max="15107" width="6.5703125" bestFit="1" customWidth="1"/>
    <col min="15108" max="15108" width="47.28515625" customWidth="1"/>
    <col min="15109" max="15109" width="11.85546875" customWidth="1"/>
    <col min="15110" max="15110" width="10" customWidth="1"/>
    <col min="15111" max="15111" width="9.7109375" customWidth="1"/>
    <col min="15112" max="15113" width="10" bestFit="1" customWidth="1"/>
    <col min="15114" max="15114" width="9.7109375" customWidth="1"/>
    <col min="15361" max="15361" width="7.5703125" bestFit="1" customWidth="1"/>
    <col min="15362" max="15362" width="6" bestFit="1" customWidth="1"/>
    <col min="15363" max="15363" width="6.5703125" bestFit="1" customWidth="1"/>
    <col min="15364" max="15364" width="47.28515625" customWidth="1"/>
    <col min="15365" max="15365" width="11.85546875" customWidth="1"/>
    <col min="15366" max="15366" width="10" customWidth="1"/>
    <col min="15367" max="15367" width="9.7109375" customWidth="1"/>
    <col min="15368" max="15369" width="10" bestFit="1" customWidth="1"/>
    <col min="15370" max="15370" width="9.7109375" customWidth="1"/>
    <col min="15617" max="15617" width="7.5703125" bestFit="1" customWidth="1"/>
    <col min="15618" max="15618" width="6" bestFit="1" customWidth="1"/>
    <col min="15619" max="15619" width="6.5703125" bestFit="1" customWidth="1"/>
    <col min="15620" max="15620" width="47.28515625" customWidth="1"/>
    <col min="15621" max="15621" width="11.85546875" customWidth="1"/>
    <col min="15622" max="15622" width="10" customWidth="1"/>
    <col min="15623" max="15623" width="9.7109375" customWidth="1"/>
    <col min="15624" max="15625" width="10" bestFit="1" customWidth="1"/>
    <col min="15626" max="15626" width="9.7109375" customWidth="1"/>
    <col min="15873" max="15873" width="7.5703125" bestFit="1" customWidth="1"/>
    <col min="15874" max="15874" width="6" bestFit="1" customWidth="1"/>
    <col min="15875" max="15875" width="6.5703125" bestFit="1" customWidth="1"/>
    <col min="15876" max="15876" width="47.28515625" customWidth="1"/>
    <col min="15877" max="15877" width="11.85546875" customWidth="1"/>
    <col min="15878" max="15878" width="10" customWidth="1"/>
    <col min="15879" max="15879" width="9.7109375" customWidth="1"/>
    <col min="15880" max="15881" width="10" bestFit="1" customWidth="1"/>
    <col min="15882" max="15882" width="9.7109375" customWidth="1"/>
    <col min="16129" max="16129" width="7.5703125" bestFit="1" customWidth="1"/>
    <col min="16130" max="16130" width="6" bestFit="1" customWidth="1"/>
    <col min="16131" max="16131" width="6.5703125" bestFit="1" customWidth="1"/>
    <col min="16132" max="16132" width="47.28515625" customWidth="1"/>
    <col min="16133" max="16133" width="11.85546875" customWidth="1"/>
    <col min="16134" max="16134" width="10" customWidth="1"/>
    <col min="16135" max="16135" width="9.7109375" customWidth="1"/>
    <col min="16136" max="16137" width="10" bestFit="1" customWidth="1"/>
    <col min="16138" max="16138" width="9.7109375" customWidth="1"/>
  </cols>
  <sheetData>
    <row r="1" spans="1:11" ht="56.25" customHeight="1">
      <c r="A1" s="1"/>
      <c r="B1" s="1" t="s">
        <v>0</v>
      </c>
      <c r="C1" s="2" t="s">
        <v>1</v>
      </c>
      <c r="D1" s="3"/>
      <c r="E1" s="107" t="s">
        <v>2</v>
      </c>
      <c r="F1" s="4" t="s">
        <v>3</v>
      </c>
      <c r="G1" s="5"/>
      <c r="H1" s="5"/>
      <c r="I1" s="5"/>
      <c r="J1" s="6"/>
      <c r="K1" s="7" t="s">
        <v>4</v>
      </c>
    </row>
    <row r="2" spans="1:11" ht="46.5" customHeight="1">
      <c r="A2" s="8"/>
      <c r="B2" s="8"/>
      <c r="C2" s="9"/>
      <c r="D2" s="10" t="s">
        <v>5</v>
      </c>
      <c r="E2" s="108"/>
      <c r="F2" s="7" t="s">
        <v>6</v>
      </c>
      <c r="G2" s="110" t="s">
        <v>7</v>
      </c>
      <c r="H2" s="111"/>
      <c r="I2" s="111"/>
      <c r="J2" s="112"/>
      <c r="K2" s="10"/>
    </row>
    <row r="3" spans="1:11" ht="42" customHeight="1">
      <c r="A3" s="8"/>
      <c r="B3" s="8"/>
      <c r="C3" s="9"/>
      <c r="D3" s="10"/>
      <c r="E3" s="109"/>
      <c r="F3" s="10"/>
      <c r="G3" s="7" t="s">
        <v>8</v>
      </c>
      <c r="H3" s="7" t="s">
        <v>9</v>
      </c>
      <c r="I3" s="7" t="s">
        <v>10</v>
      </c>
      <c r="J3" s="7" t="s">
        <v>11</v>
      </c>
      <c r="K3" s="11"/>
    </row>
    <row r="4" spans="1:11">
      <c r="A4" s="12">
        <v>2</v>
      </c>
      <c r="B4" s="12">
        <v>3</v>
      </c>
      <c r="C4" s="13">
        <v>4</v>
      </c>
      <c r="D4" s="14">
        <v>5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1">
      <c r="A5" s="113" t="s">
        <v>12</v>
      </c>
      <c r="B5" s="15"/>
      <c r="C5" s="13"/>
      <c r="D5" s="16" t="s">
        <v>13</v>
      </c>
      <c r="E5" s="17">
        <f>E6</f>
        <v>0</v>
      </c>
      <c r="F5" s="17">
        <f t="shared" ref="F5:K5" si="0">F6</f>
        <v>584600</v>
      </c>
      <c r="G5" s="17">
        <f t="shared" si="0"/>
        <v>204372</v>
      </c>
      <c r="H5" s="17">
        <f t="shared" si="0"/>
        <v>0</v>
      </c>
      <c r="I5" s="17">
        <f t="shared" si="0"/>
        <v>0</v>
      </c>
      <c r="J5" s="17">
        <f t="shared" si="0"/>
        <v>380228</v>
      </c>
      <c r="K5" s="17">
        <f t="shared" si="0"/>
        <v>0</v>
      </c>
    </row>
    <row r="6" spans="1:11">
      <c r="A6" s="114"/>
      <c r="B6" s="113" t="s">
        <v>14</v>
      </c>
      <c r="C6" s="13"/>
      <c r="D6" s="18" t="s">
        <v>15</v>
      </c>
      <c r="E6" s="17">
        <f t="shared" ref="E6:J6" si="1">E9+E7</f>
        <v>0</v>
      </c>
      <c r="F6" s="17">
        <f t="shared" si="1"/>
        <v>584600</v>
      </c>
      <c r="G6" s="17">
        <f t="shared" si="1"/>
        <v>204372</v>
      </c>
      <c r="H6" s="17">
        <f t="shared" si="1"/>
        <v>0</v>
      </c>
      <c r="I6" s="17">
        <f t="shared" si="1"/>
        <v>0</v>
      </c>
      <c r="J6" s="17">
        <f t="shared" si="1"/>
        <v>380228</v>
      </c>
      <c r="K6" s="17">
        <f>K9</f>
        <v>0</v>
      </c>
    </row>
    <row r="7" spans="1:11">
      <c r="A7" s="114"/>
      <c r="B7" s="114"/>
      <c r="C7" s="13">
        <v>6057</v>
      </c>
      <c r="D7" s="19" t="s">
        <v>16</v>
      </c>
      <c r="E7" s="17">
        <f t="shared" ref="E7:J7" si="2">E8</f>
        <v>0</v>
      </c>
      <c r="F7" s="17">
        <f t="shared" si="2"/>
        <v>380228</v>
      </c>
      <c r="G7" s="17">
        <f t="shared" si="2"/>
        <v>0</v>
      </c>
      <c r="H7" s="17">
        <f t="shared" si="2"/>
        <v>0</v>
      </c>
      <c r="I7" s="17">
        <f t="shared" si="2"/>
        <v>0</v>
      </c>
      <c r="J7" s="17">
        <f t="shared" si="2"/>
        <v>380228</v>
      </c>
      <c r="K7" s="17"/>
    </row>
    <row r="8" spans="1:11">
      <c r="A8" s="114"/>
      <c r="B8" s="114"/>
      <c r="C8" s="13"/>
      <c r="D8" s="14" t="s">
        <v>17</v>
      </c>
      <c r="E8" s="20"/>
      <c r="F8" s="20">
        <f>G8+H8+I8+J8</f>
        <v>380228</v>
      </c>
      <c r="G8" s="20"/>
      <c r="H8" s="20"/>
      <c r="I8" s="20"/>
      <c r="J8" s="20">
        <v>380228</v>
      </c>
      <c r="K8" s="20"/>
    </row>
    <row r="9" spans="1:11">
      <c r="A9" s="114"/>
      <c r="B9" s="114"/>
      <c r="C9" s="13">
        <v>6059</v>
      </c>
      <c r="D9" s="14" t="s">
        <v>16</v>
      </c>
      <c r="E9" s="20">
        <f>E10</f>
        <v>0</v>
      </c>
      <c r="F9" s="20">
        <f t="shared" ref="F9:K9" si="3">F10</f>
        <v>204372</v>
      </c>
      <c r="G9" s="20">
        <f t="shared" si="3"/>
        <v>204372</v>
      </c>
      <c r="H9" s="20">
        <f t="shared" si="3"/>
        <v>0</v>
      </c>
      <c r="I9" s="20">
        <f t="shared" si="3"/>
        <v>0</v>
      </c>
      <c r="J9" s="20">
        <f t="shared" si="3"/>
        <v>0</v>
      </c>
      <c r="K9" s="20">
        <f t="shared" si="3"/>
        <v>0</v>
      </c>
    </row>
    <row r="10" spans="1:11">
      <c r="A10" s="114"/>
      <c r="B10" s="114"/>
      <c r="C10" s="13"/>
      <c r="D10" s="14" t="s">
        <v>17</v>
      </c>
      <c r="E10" s="20"/>
      <c r="F10" s="20">
        <f>G10+H10+I10+J10</f>
        <v>204372</v>
      </c>
      <c r="G10" s="20">
        <v>204372</v>
      </c>
      <c r="H10" s="20"/>
      <c r="I10" s="20"/>
      <c r="J10" s="20"/>
      <c r="K10" s="20"/>
    </row>
    <row r="11" spans="1:11">
      <c r="A11" s="115" t="s">
        <v>18</v>
      </c>
      <c r="B11" s="15"/>
      <c r="C11" s="21"/>
      <c r="D11" s="16" t="s">
        <v>19</v>
      </c>
      <c r="E11" s="17">
        <f t="shared" ref="E11:K11" si="4">E12</f>
        <v>64000</v>
      </c>
      <c r="F11" s="17">
        <f t="shared" si="4"/>
        <v>6500</v>
      </c>
      <c r="G11" s="17">
        <f t="shared" si="4"/>
        <v>5500</v>
      </c>
      <c r="H11" s="17">
        <f t="shared" si="4"/>
        <v>0</v>
      </c>
      <c r="I11" s="17">
        <f t="shared" si="4"/>
        <v>0</v>
      </c>
      <c r="J11" s="17">
        <f t="shared" si="4"/>
        <v>1000</v>
      </c>
      <c r="K11" s="17">
        <f t="shared" si="4"/>
        <v>0</v>
      </c>
    </row>
    <row r="12" spans="1:11">
      <c r="A12" s="98"/>
      <c r="B12" s="115" t="s">
        <v>20</v>
      </c>
      <c r="C12" s="22"/>
      <c r="D12" s="23" t="s">
        <v>21</v>
      </c>
      <c r="E12" s="17">
        <f>E17+E19+E13+E21</f>
        <v>64000</v>
      </c>
      <c r="F12" s="17">
        <f t="shared" ref="F12:K12" si="5">F17+F19+F13+F21</f>
        <v>6500</v>
      </c>
      <c r="G12" s="17">
        <f t="shared" si="5"/>
        <v>5500</v>
      </c>
      <c r="H12" s="17">
        <f t="shared" si="5"/>
        <v>0</v>
      </c>
      <c r="I12" s="17">
        <f t="shared" si="5"/>
        <v>0</v>
      </c>
      <c r="J12" s="17">
        <f t="shared" si="5"/>
        <v>1000</v>
      </c>
      <c r="K12" s="17">
        <f t="shared" si="5"/>
        <v>0</v>
      </c>
    </row>
    <row r="13" spans="1:11">
      <c r="A13" s="98"/>
      <c r="B13" s="97"/>
      <c r="C13" s="22">
        <v>6050</v>
      </c>
      <c r="D13" s="19" t="s">
        <v>16</v>
      </c>
      <c r="E13" s="17">
        <f>E14+E15+E16</f>
        <v>64000</v>
      </c>
      <c r="F13" s="17">
        <f t="shared" ref="F13:K13" si="6">F14+F15+F16</f>
        <v>1500</v>
      </c>
      <c r="G13" s="17">
        <f t="shared" si="6"/>
        <v>1500</v>
      </c>
      <c r="H13" s="17">
        <f t="shared" si="6"/>
        <v>0</v>
      </c>
      <c r="I13" s="17">
        <f t="shared" si="6"/>
        <v>0</v>
      </c>
      <c r="J13" s="17">
        <f t="shared" si="6"/>
        <v>0</v>
      </c>
      <c r="K13" s="17">
        <f t="shared" si="6"/>
        <v>0</v>
      </c>
    </row>
    <row r="14" spans="1:11">
      <c r="A14" s="98"/>
      <c r="B14" s="97"/>
      <c r="C14" s="22"/>
      <c r="D14" s="24" t="s">
        <v>22</v>
      </c>
      <c r="E14" s="20">
        <v>9000</v>
      </c>
      <c r="F14" s="20">
        <f>G14+H14+I14+J14</f>
        <v>0</v>
      </c>
      <c r="G14" s="20"/>
      <c r="H14" s="20"/>
      <c r="I14" s="20"/>
      <c r="J14" s="20"/>
      <c r="K14" s="20"/>
    </row>
    <row r="15" spans="1:11">
      <c r="A15" s="98"/>
      <c r="B15" s="97"/>
      <c r="C15" s="22"/>
      <c r="D15" s="24" t="s">
        <v>23</v>
      </c>
      <c r="E15" s="20">
        <v>55000</v>
      </c>
      <c r="F15" s="20">
        <f>G15+H15+I15+J15</f>
        <v>0</v>
      </c>
      <c r="G15" s="20"/>
      <c r="H15" s="20"/>
      <c r="I15" s="20"/>
      <c r="J15" s="20"/>
      <c r="K15" s="20"/>
    </row>
    <row r="16" spans="1:11">
      <c r="A16" s="98"/>
      <c r="B16" s="97"/>
      <c r="C16" s="22"/>
      <c r="D16" s="24" t="s">
        <v>99</v>
      </c>
      <c r="E16" s="20"/>
      <c r="F16" s="20">
        <f>G16+H16+I16+J16</f>
        <v>1500</v>
      </c>
      <c r="G16" s="20">
        <v>1500</v>
      </c>
      <c r="H16" s="20"/>
      <c r="I16" s="20"/>
      <c r="J16" s="20"/>
      <c r="K16" s="20"/>
    </row>
    <row r="17" spans="1:11">
      <c r="A17" s="98"/>
      <c r="B17" s="98"/>
      <c r="C17" s="25" t="s">
        <v>24</v>
      </c>
      <c r="D17" s="19" t="s">
        <v>16</v>
      </c>
      <c r="E17" s="26">
        <f>E18</f>
        <v>0</v>
      </c>
      <c r="F17" s="26">
        <f t="shared" ref="F17:K17" si="7">F18</f>
        <v>1000</v>
      </c>
      <c r="G17" s="26">
        <f t="shared" si="7"/>
        <v>0</v>
      </c>
      <c r="H17" s="26">
        <f t="shared" si="7"/>
        <v>0</v>
      </c>
      <c r="I17" s="26">
        <f t="shared" si="7"/>
        <v>0</v>
      </c>
      <c r="J17" s="26">
        <f t="shared" si="7"/>
        <v>1000</v>
      </c>
      <c r="K17" s="26">
        <f t="shared" si="7"/>
        <v>0</v>
      </c>
    </row>
    <row r="18" spans="1:11" ht="25.5">
      <c r="A18" s="98"/>
      <c r="B18" s="98"/>
      <c r="C18" s="25"/>
      <c r="D18" s="27" t="s">
        <v>25</v>
      </c>
      <c r="E18" s="26"/>
      <c r="F18" s="20">
        <f>G18+H18+I18+J18</f>
        <v>1000</v>
      </c>
      <c r="G18" s="20"/>
      <c r="H18" s="20"/>
      <c r="I18" s="28">
        <v>0</v>
      </c>
      <c r="J18" s="20">
        <v>1000</v>
      </c>
      <c r="K18" s="20"/>
    </row>
    <row r="19" spans="1:11">
      <c r="A19" s="98"/>
      <c r="B19" s="98"/>
      <c r="C19" s="29" t="s">
        <v>26</v>
      </c>
      <c r="D19" s="19" t="s">
        <v>16</v>
      </c>
      <c r="E19" s="26">
        <f>E20</f>
        <v>0</v>
      </c>
      <c r="F19" s="26">
        <f t="shared" ref="F19:K19" si="8">F20</f>
        <v>2000</v>
      </c>
      <c r="G19" s="26">
        <f t="shared" si="8"/>
        <v>2000</v>
      </c>
      <c r="H19" s="26">
        <f t="shared" si="8"/>
        <v>0</v>
      </c>
      <c r="I19" s="26">
        <f t="shared" si="8"/>
        <v>0</v>
      </c>
      <c r="J19" s="26">
        <f t="shared" si="8"/>
        <v>0</v>
      </c>
      <c r="K19" s="26">
        <f t="shared" si="8"/>
        <v>0</v>
      </c>
    </row>
    <row r="20" spans="1:11" ht="25.5">
      <c r="A20" s="98"/>
      <c r="B20" s="98"/>
      <c r="C20" s="30"/>
      <c r="D20" s="27" t="s">
        <v>25</v>
      </c>
      <c r="E20" s="20"/>
      <c r="F20" s="20">
        <f>G20+H20+I20+J20</f>
        <v>2000</v>
      </c>
      <c r="G20" s="20">
        <v>2000</v>
      </c>
      <c r="H20" s="20"/>
      <c r="I20" s="20"/>
      <c r="J20" s="20"/>
      <c r="K20" s="20"/>
    </row>
    <row r="21" spans="1:11" ht="21">
      <c r="A21" s="98"/>
      <c r="B21" s="98"/>
      <c r="C21" s="30">
        <v>6060</v>
      </c>
      <c r="D21" s="18" t="s">
        <v>32</v>
      </c>
      <c r="E21" s="51">
        <f>E22</f>
        <v>0</v>
      </c>
      <c r="F21" s="51">
        <f t="shared" ref="F21:K21" si="9">F22</f>
        <v>2000</v>
      </c>
      <c r="G21" s="51">
        <f t="shared" si="9"/>
        <v>2000</v>
      </c>
      <c r="H21" s="51">
        <f t="shared" si="9"/>
        <v>0</v>
      </c>
      <c r="I21" s="51">
        <f t="shared" si="9"/>
        <v>0</v>
      </c>
      <c r="J21" s="51">
        <f t="shared" si="9"/>
        <v>0</v>
      </c>
      <c r="K21" s="51">
        <f t="shared" si="9"/>
        <v>0</v>
      </c>
    </row>
    <row r="22" spans="1:11">
      <c r="A22" s="99"/>
      <c r="B22" s="98"/>
      <c r="C22" s="30"/>
      <c r="D22" s="24" t="s">
        <v>99</v>
      </c>
      <c r="E22" s="51"/>
      <c r="F22" s="51">
        <f>G22+H22+I22+J22</f>
        <v>2000</v>
      </c>
      <c r="G22" s="51">
        <v>2000</v>
      </c>
      <c r="H22" s="51"/>
      <c r="I22" s="51"/>
      <c r="J22" s="51"/>
      <c r="K22" s="51"/>
    </row>
    <row r="23" spans="1:11">
      <c r="A23" s="96" t="s">
        <v>27</v>
      </c>
      <c r="B23" s="31"/>
      <c r="C23" s="22"/>
      <c r="D23" s="16" t="s">
        <v>28</v>
      </c>
      <c r="E23" s="32">
        <f t="shared" ref="E23:K25" si="10">E24</f>
        <v>0</v>
      </c>
      <c r="F23" s="32">
        <f t="shared" si="10"/>
        <v>5000</v>
      </c>
      <c r="G23" s="32">
        <f t="shared" si="10"/>
        <v>5000</v>
      </c>
      <c r="H23" s="32">
        <f t="shared" si="10"/>
        <v>0</v>
      </c>
      <c r="I23" s="32">
        <f t="shared" si="10"/>
        <v>0</v>
      </c>
      <c r="J23" s="32">
        <f t="shared" si="10"/>
        <v>0</v>
      </c>
      <c r="K23" s="32">
        <f t="shared" si="10"/>
        <v>0</v>
      </c>
    </row>
    <row r="24" spans="1:11">
      <c r="A24" s="98"/>
      <c r="B24" s="96" t="s">
        <v>29</v>
      </c>
      <c r="C24" s="22"/>
      <c r="D24" s="18" t="s">
        <v>30</v>
      </c>
      <c r="E24" s="17">
        <f>E25</f>
        <v>0</v>
      </c>
      <c r="F24" s="17">
        <f t="shared" si="10"/>
        <v>5000</v>
      </c>
      <c r="G24" s="17">
        <f t="shared" si="10"/>
        <v>5000</v>
      </c>
      <c r="H24" s="17">
        <f t="shared" si="10"/>
        <v>0</v>
      </c>
      <c r="I24" s="17">
        <f t="shared" si="10"/>
        <v>0</v>
      </c>
      <c r="J24" s="17">
        <f t="shared" si="10"/>
        <v>0</v>
      </c>
      <c r="K24" s="17">
        <f t="shared" si="10"/>
        <v>0</v>
      </c>
    </row>
    <row r="25" spans="1:11" ht="21">
      <c r="A25" s="98"/>
      <c r="B25" s="98"/>
      <c r="C25" s="22" t="s">
        <v>31</v>
      </c>
      <c r="D25" s="18" t="s">
        <v>32</v>
      </c>
      <c r="E25" s="33">
        <f>E26</f>
        <v>0</v>
      </c>
      <c r="F25" s="33">
        <f t="shared" si="10"/>
        <v>5000</v>
      </c>
      <c r="G25" s="33">
        <f t="shared" si="10"/>
        <v>5000</v>
      </c>
      <c r="H25" s="33">
        <f t="shared" si="10"/>
        <v>0</v>
      </c>
      <c r="I25" s="33">
        <f t="shared" si="10"/>
        <v>0</v>
      </c>
      <c r="J25" s="33">
        <f t="shared" si="10"/>
        <v>0</v>
      </c>
      <c r="K25" s="33">
        <f>K26</f>
        <v>0</v>
      </c>
    </row>
    <row r="26" spans="1:11">
      <c r="A26" s="99"/>
      <c r="B26" s="98"/>
      <c r="C26" s="30"/>
      <c r="D26" s="34" t="s">
        <v>33</v>
      </c>
      <c r="E26" s="35"/>
      <c r="F26" s="35">
        <f>G26+H26+I26+J26</f>
        <v>5000</v>
      </c>
      <c r="G26" s="35">
        <v>5000</v>
      </c>
      <c r="H26" s="35"/>
      <c r="I26" s="36"/>
      <c r="J26" s="35"/>
      <c r="K26" s="37"/>
    </row>
    <row r="27" spans="1:11">
      <c r="A27" s="96" t="s">
        <v>34</v>
      </c>
      <c r="B27" s="31"/>
      <c r="C27" s="22"/>
      <c r="D27" s="16" t="s">
        <v>35</v>
      </c>
      <c r="E27" s="17">
        <f t="shared" ref="E27:K28" si="11">E28</f>
        <v>0</v>
      </c>
      <c r="F27" s="17">
        <f t="shared" si="11"/>
        <v>11000</v>
      </c>
      <c r="G27" s="17">
        <f t="shared" si="11"/>
        <v>11000</v>
      </c>
      <c r="H27" s="17">
        <f t="shared" si="11"/>
        <v>0</v>
      </c>
      <c r="I27" s="17">
        <f t="shared" si="11"/>
        <v>0</v>
      </c>
      <c r="J27" s="17">
        <f t="shared" si="11"/>
        <v>0</v>
      </c>
      <c r="K27" s="17">
        <f t="shared" si="11"/>
        <v>0</v>
      </c>
    </row>
    <row r="28" spans="1:11">
      <c r="A28" s="98"/>
      <c r="B28" s="96" t="s">
        <v>36</v>
      </c>
      <c r="C28" s="22"/>
      <c r="D28" s="18" t="s">
        <v>37</v>
      </c>
      <c r="E28" s="17">
        <f>E29</f>
        <v>0</v>
      </c>
      <c r="F28" s="17">
        <f t="shared" si="11"/>
        <v>11000</v>
      </c>
      <c r="G28" s="17">
        <f t="shared" si="11"/>
        <v>11000</v>
      </c>
      <c r="H28" s="17">
        <f t="shared" si="11"/>
        <v>0</v>
      </c>
      <c r="I28" s="17">
        <f t="shared" si="11"/>
        <v>0</v>
      </c>
      <c r="J28" s="17">
        <f t="shared" si="11"/>
        <v>0</v>
      </c>
      <c r="K28" s="17">
        <f t="shared" si="11"/>
        <v>0</v>
      </c>
    </row>
    <row r="29" spans="1:11">
      <c r="A29" s="98"/>
      <c r="B29" s="97"/>
      <c r="C29" s="22" t="s">
        <v>31</v>
      </c>
      <c r="D29" s="24" t="s">
        <v>32</v>
      </c>
      <c r="E29" s="38">
        <f>E31+E30+E32</f>
        <v>0</v>
      </c>
      <c r="F29" s="38">
        <f t="shared" ref="F29:K29" si="12">F31+F30+F32</f>
        <v>11000</v>
      </c>
      <c r="G29" s="38">
        <f t="shared" si="12"/>
        <v>11000</v>
      </c>
      <c r="H29" s="38">
        <f t="shared" si="12"/>
        <v>0</v>
      </c>
      <c r="I29" s="38">
        <f t="shared" si="12"/>
        <v>0</v>
      </c>
      <c r="J29" s="38">
        <f t="shared" si="12"/>
        <v>0</v>
      </c>
      <c r="K29" s="38">
        <f t="shared" si="12"/>
        <v>0</v>
      </c>
    </row>
    <row r="30" spans="1:11">
      <c r="A30" s="98"/>
      <c r="B30" s="97"/>
      <c r="C30" s="22"/>
      <c r="D30" s="24" t="s">
        <v>38</v>
      </c>
      <c r="E30" s="38"/>
      <c r="F30" s="35">
        <f>G30+H30+I30+J30</f>
        <v>1000</v>
      </c>
      <c r="G30" s="38">
        <v>1000</v>
      </c>
      <c r="H30" s="38"/>
      <c r="I30" s="38"/>
      <c r="J30" s="38"/>
      <c r="K30" s="38"/>
    </row>
    <row r="31" spans="1:11">
      <c r="A31" s="98"/>
      <c r="B31" s="97"/>
      <c r="C31" s="22"/>
      <c r="D31" s="24" t="s">
        <v>39</v>
      </c>
      <c r="E31" s="35"/>
      <c r="F31" s="35">
        <f>G31+H31+I31+J31</f>
        <v>5500</v>
      </c>
      <c r="G31" s="35">
        <v>5500</v>
      </c>
      <c r="H31" s="38"/>
      <c r="I31" s="38"/>
      <c r="J31" s="38"/>
      <c r="K31" s="38"/>
    </row>
    <row r="32" spans="1:11">
      <c r="A32" s="87"/>
      <c r="B32" s="88"/>
      <c r="C32" s="22"/>
      <c r="D32" s="24" t="s">
        <v>105</v>
      </c>
      <c r="E32" s="35"/>
      <c r="F32" s="35">
        <f>G32+H32+I32+J32</f>
        <v>4500</v>
      </c>
      <c r="G32" s="35">
        <v>4500</v>
      </c>
      <c r="H32" s="38"/>
      <c r="I32" s="38"/>
      <c r="J32" s="38"/>
      <c r="K32" s="38"/>
    </row>
    <row r="33" spans="1:11" s="41" customFormat="1" ht="12.75">
      <c r="A33" s="103">
        <v>754</v>
      </c>
      <c r="B33" s="39"/>
      <c r="C33" s="22"/>
      <c r="D33" s="40" t="s">
        <v>40</v>
      </c>
      <c r="E33" s="38">
        <f>E34</f>
        <v>0</v>
      </c>
      <c r="F33" s="38">
        <f t="shared" ref="F33:K34" si="13">F34</f>
        <v>420000</v>
      </c>
      <c r="G33" s="38">
        <f t="shared" si="13"/>
        <v>420000</v>
      </c>
      <c r="H33" s="38">
        <f t="shared" si="13"/>
        <v>0</v>
      </c>
      <c r="I33" s="38">
        <f t="shared" si="13"/>
        <v>0</v>
      </c>
      <c r="J33" s="38">
        <f t="shared" si="13"/>
        <v>0</v>
      </c>
      <c r="K33" s="38">
        <f t="shared" si="13"/>
        <v>0</v>
      </c>
    </row>
    <row r="34" spans="1:11" s="41" customFormat="1" ht="12.75">
      <c r="A34" s="98"/>
      <c r="B34" s="42">
        <v>75412</v>
      </c>
      <c r="C34" s="30"/>
      <c r="D34" s="43" t="s">
        <v>41</v>
      </c>
      <c r="E34" s="35">
        <f>E35</f>
        <v>0</v>
      </c>
      <c r="F34" s="35">
        <f t="shared" si="13"/>
        <v>420000</v>
      </c>
      <c r="G34" s="35">
        <f t="shared" si="13"/>
        <v>420000</v>
      </c>
      <c r="H34" s="35">
        <f t="shared" si="13"/>
        <v>0</v>
      </c>
      <c r="I34" s="35">
        <f t="shared" si="13"/>
        <v>0</v>
      </c>
      <c r="J34" s="35">
        <f t="shared" si="13"/>
        <v>0</v>
      </c>
      <c r="K34" s="35">
        <f t="shared" si="13"/>
        <v>0</v>
      </c>
    </row>
    <row r="35" spans="1:11" s="41" customFormat="1" ht="21">
      <c r="A35" s="98"/>
      <c r="B35" s="42"/>
      <c r="C35" s="30" t="s">
        <v>42</v>
      </c>
      <c r="D35" s="18" t="s">
        <v>32</v>
      </c>
      <c r="E35" s="35">
        <f t="shared" ref="E35:J35" si="14">E38+E36+E37</f>
        <v>0</v>
      </c>
      <c r="F35" s="35">
        <f t="shared" si="14"/>
        <v>420000</v>
      </c>
      <c r="G35" s="35">
        <f t="shared" si="14"/>
        <v>420000</v>
      </c>
      <c r="H35" s="35">
        <f t="shared" si="14"/>
        <v>0</v>
      </c>
      <c r="I35" s="35">
        <f t="shared" si="14"/>
        <v>0</v>
      </c>
      <c r="J35" s="35">
        <f t="shared" si="14"/>
        <v>0</v>
      </c>
      <c r="K35" s="35">
        <f>K38</f>
        <v>0</v>
      </c>
    </row>
    <row r="36" spans="1:11" s="41" customFormat="1" ht="12.75">
      <c r="A36" s="98"/>
      <c r="B36" s="42"/>
      <c r="C36" s="30"/>
      <c r="D36" s="44" t="s">
        <v>43</v>
      </c>
      <c r="E36" s="35"/>
      <c r="F36" s="35">
        <f>G36+H36+I36+J36</f>
        <v>300000</v>
      </c>
      <c r="G36" s="35">
        <v>300000</v>
      </c>
      <c r="H36" s="35"/>
      <c r="I36" s="35"/>
      <c r="J36" s="35"/>
      <c r="K36" s="35"/>
    </row>
    <row r="37" spans="1:11" s="41" customFormat="1" ht="12.75">
      <c r="A37" s="98"/>
      <c r="B37" s="42"/>
      <c r="C37" s="30"/>
      <c r="D37" s="44" t="s">
        <v>44</v>
      </c>
      <c r="E37" s="35"/>
      <c r="F37" s="35">
        <f>G37+H37+I37+J37</f>
        <v>100000</v>
      </c>
      <c r="G37" s="35">
        <v>100000</v>
      </c>
      <c r="H37" s="35"/>
      <c r="I37" s="35"/>
      <c r="J37" s="35"/>
      <c r="K37" s="35"/>
    </row>
    <row r="38" spans="1:11" s="41" customFormat="1" ht="12.75">
      <c r="A38" s="99"/>
      <c r="B38" s="42"/>
      <c r="C38" s="30"/>
      <c r="D38" s="44" t="s">
        <v>45</v>
      </c>
      <c r="E38" s="35"/>
      <c r="F38" s="35">
        <f>G38+H38+I38+J38</f>
        <v>20000</v>
      </c>
      <c r="G38" s="35">
        <v>20000</v>
      </c>
      <c r="H38" s="35"/>
      <c r="I38" s="45"/>
      <c r="J38" s="35"/>
      <c r="K38" s="35"/>
    </row>
    <row r="39" spans="1:11">
      <c r="A39" s="96" t="s">
        <v>46</v>
      </c>
      <c r="B39" s="46"/>
      <c r="C39" s="47"/>
      <c r="D39" s="18" t="s">
        <v>47</v>
      </c>
      <c r="E39" s="17">
        <f>E45+E48+E40</f>
        <v>0</v>
      </c>
      <c r="F39" s="17">
        <f t="shared" ref="F39:K39" si="15">F45+F48+F40</f>
        <v>28000</v>
      </c>
      <c r="G39" s="17">
        <f t="shared" si="15"/>
        <v>28000</v>
      </c>
      <c r="H39" s="17">
        <f t="shared" si="15"/>
        <v>0</v>
      </c>
      <c r="I39" s="17">
        <f t="shared" si="15"/>
        <v>0</v>
      </c>
      <c r="J39" s="17">
        <f t="shared" si="15"/>
        <v>0</v>
      </c>
      <c r="K39" s="17">
        <f t="shared" si="15"/>
        <v>0</v>
      </c>
    </row>
    <row r="40" spans="1:11">
      <c r="A40" s="97"/>
      <c r="B40" s="89" t="s">
        <v>101</v>
      </c>
      <c r="C40" s="47"/>
      <c r="D40" s="18" t="s">
        <v>102</v>
      </c>
      <c r="E40" s="17">
        <f>E41+E43</f>
        <v>0</v>
      </c>
      <c r="F40" s="17">
        <f t="shared" ref="F40:K40" si="16">F41+F43</f>
        <v>15000</v>
      </c>
      <c r="G40" s="17">
        <f t="shared" si="16"/>
        <v>15000</v>
      </c>
      <c r="H40" s="17">
        <f t="shared" si="16"/>
        <v>0</v>
      </c>
      <c r="I40" s="17">
        <f t="shared" si="16"/>
        <v>0</v>
      </c>
      <c r="J40" s="17">
        <f t="shared" si="16"/>
        <v>0</v>
      </c>
      <c r="K40" s="17">
        <f t="shared" si="16"/>
        <v>0</v>
      </c>
    </row>
    <row r="41" spans="1:11" ht="21">
      <c r="A41" s="97"/>
      <c r="B41" s="89"/>
      <c r="C41" s="47">
        <v>6050</v>
      </c>
      <c r="D41" s="18" t="s">
        <v>32</v>
      </c>
      <c r="E41" s="17">
        <f>E42</f>
        <v>0</v>
      </c>
      <c r="F41" s="17">
        <f t="shared" ref="F41:K41" si="17">F42</f>
        <v>5000</v>
      </c>
      <c r="G41" s="17">
        <f t="shared" si="17"/>
        <v>5000</v>
      </c>
      <c r="H41" s="17">
        <f t="shared" si="17"/>
        <v>0</v>
      </c>
      <c r="I41" s="17">
        <f t="shared" si="17"/>
        <v>0</v>
      </c>
      <c r="J41" s="17">
        <f t="shared" si="17"/>
        <v>0</v>
      </c>
      <c r="K41" s="17">
        <f t="shared" si="17"/>
        <v>0</v>
      </c>
    </row>
    <row r="42" spans="1:11" s="92" customFormat="1">
      <c r="A42" s="97"/>
      <c r="B42" s="90"/>
      <c r="C42" s="91"/>
      <c r="D42" s="14" t="s">
        <v>103</v>
      </c>
      <c r="E42" s="20"/>
      <c r="F42" s="20">
        <f>G42+H42+I42+J42</f>
        <v>5000</v>
      </c>
      <c r="G42" s="20">
        <v>5000</v>
      </c>
      <c r="H42" s="20"/>
      <c r="I42" s="20"/>
      <c r="J42" s="20"/>
      <c r="K42" s="20"/>
    </row>
    <row r="43" spans="1:11">
      <c r="A43" s="97"/>
      <c r="B43" s="89"/>
      <c r="C43" s="47">
        <v>6060</v>
      </c>
      <c r="D43" s="49" t="s">
        <v>50</v>
      </c>
      <c r="E43" s="17">
        <f>E44</f>
        <v>0</v>
      </c>
      <c r="F43" s="17">
        <f t="shared" ref="F43:K43" si="18">F44</f>
        <v>10000</v>
      </c>
      <c r="G43" s="17">
        <f t="shared" si="18"/>
        <v>10000</v>
      </c>
      <c r="H43" s="17">
        <f t="shared" si="18"/>
        <v>0</v>
      </c>
      <c r="I43" s="17">
        <f t="shared" si="18"/>
        <v>0</v>
      </c>
      <c r="J43" s="17">
        <f t="shared" si="18"/>
        <v>0</v>
      </c>
      <c r="K43" s="17">
        <f t="shared" si="18"/>
        <v>0</v>
      </c>
    </row>
    <row r="44" spans="1:11" s="92" customFormat="1">
      <c r="A44" s="97"/>
      <c r="B44" s="90"/>
      <c r="C44" s="91"/>
      <c r="D44" s="14" t="s">
        <v>103</v>
      </c>
      <c r="E44" s="20"/>
      <c r="F44" s="20">
        <f>G44+H44+I44+J44</f>
        <v>10000</v>
      </c>
      <c r="G44" s="20">
        <v>10000</v>
      </c>
      <c r="H44" s="20"/>
      <c r="I44" s="20"/>
      <c r="J44" s="20"/>
      <c r="K44" s="20"/>
    </row>
    <row r="45" spans="1:11">
      <c r="A45" s="98"/>
      <c r="B45" s="96" t="s">
        <v>48</v>
      </c>
      <c r="C45" s="47"/>
      <c r="D45" s="18" t="s">
        <v>49</v>
      </c>
      <c r="E45" s="17">
        <f>E46</f>
        <v>0</v>
      </c>
      <c r="F45" s="17">
        <f t="shared" ref="F45:K46" si="19">F46</f>
        <v>10000</v>
      </c>
      <c r="G45" s="17">
        <f t="shared" si="19"/>
        <v>10000</v>
      </c>
      <c r="H45" s="17">
        <f t="shared" si="19"/>
        <v>0</v>
      </c>
      <c r="I45" s="17">
        <f t="shared" si="19"/>
        <v>0</v>
      </c>
      <c r="J45" s="17">
        <f t="shared" si="19"/>
        <v>0</v>
      </c>
      <c r="K45" s="17">
        <f t="shared" si="19"/>
        <v>0</v>
      </c>
    </row>
    <row r="46" spans="1:11">
      <c r="A46" s="98"/>
      <c r="B46" s="98"/>
      <c r="C46" s="48">
        <v>6060</v>
      </c>
      <c r="D46" s="49" t="s">
        <v>50</v>
      </c>
      <c r="E46" s="20">
        <f>E47</f>
        <v>0</v>
      </c>
      <c r="F46" s="20">
        <f t="shared" si="19"/>
        <v>10000</v>
      </c>
      <c r="G46" s="20">
        <f t="shared" si="19"/>
        <v>10000</v>
      </c>
      <c r="H46" s="20">
        <f t="shared" si="19"/>
        <v>0</v>
      </c>
      <c r="I46" s="20">
        <f t="shared" si="19"/>
        <v>0</v>
      </c>
      <c r="J46" s="20">
        <f t="shared" si="19"/>
        <v>0</v>
      </c>
      <c r="K46" s="20">
        <f t="shared" si="19"/>
        <v>0</v>
      </c>
    </row>
    <row r="47" spans="1:11">
      <c r="A47" s="98"/>
      <c r="B47" s="99"/>
      <c r="C47" s="48"/>
      <c r="D47" s="49" t="s">
        <v>104</v>
      </c>
      <c r="E47" s="20"/>
      <c r="F47" s="20">
        <f>G47+H47+I47+J47</f>
        <v>10000</v>
      </c>
      <c r="G47" s="20">
        <v>10000</v>
      </c>
      <c r="H47" s="20"/>
      <c r="I47" s="20"/>
      <c r="J47" s="20"/>
      <c r="K47" s="20"/>
    </row>
    <row r="48" spans="1:11">
      <c r="A48" s="98"/>
      <c r="B48" s="50">
        <v>80110</v>
      </c>
      <c r="C48" s="48"/>
      <c r="D48" s="49" t="s">
        <v>51</v>
      </c>
      <c r="E48" s="20">
        <f>E49</f>
        <v>0</v>
      </c>
      <c r="F48" s="20">
        <f t="shared" ref="F48:K49" si="20">F49</f>
        <v>3000</v>
      </c>
      <c r="G48" s="20">
        <f t="shared" si="20"/>
        <v>3000</v>
      </c>
      <c r="H48" s="20">
        <f t="shared" si="20"/>
        <v>0</v>
      </c>
      <c r="I48" s="20">
        <f t="shared" si="20"/>
        <v>0</v>
      </c>
      <c r="J48" s="20">
        <f t="shared" si="20"/>
        <v>0</v>
      </c>
      <c r="K48" s="20">
        <f t="shared" si="20"/>
        <v>0</v>
      </c>
    </row>
    <row r="49" spans="1:11" ht="21">
      <c r="A49" s="98"/>
      <c r="B49" s="50"/>
      <c r="C49" s="48">
        <v>6050</v>
      </c>
      <c r="D49" s="18" t="s">
        <v>32</v>
      </c>
      <c r="E49" s="20">
        <f>E50</f>
        <v>0</v>
      </c>
      <c r="F49" s="20">
        <f t="shared" si="20"/>
        <v>3000</v>
      </c>
      <c r="G49" s="20">
        <f t="shared" si="20"/>
        <v>3000</v>
      </c>
      <c r="H49" s="20">
        <f t="shared" si="20"/>
        <v>0</v>
      </c>
      <c r="I49" s="20">
        <f t="shared" si="20"/>
        <v>0</v>
      </c>
      <c r="J49" s="20">
        <f t="shared" si="20"/>
        <v>0</v>
      </c>
      <c r="K49" s="20">
        <f t="shared" si="20"/>
        <v>0</v>
      </c>
    </row>
    <row r="50" spans="1:11">
      <c r="A50" s="99"/>
      <c r="B50" s="50"/>
      <c r="C50" s="48"/>
      <c r="D50" s="49" t="s">
        <v>100</v>
      </c>
      <c r="E50" s="20"/>
      <c r="F50" s="20">
        <f>G50+H50+I50+J50</f>
        <v>3000</v>
      </c>
      <c r="G50" s="20">
        <v>3000</v>
      </c>
      <c r="H50" s="20"/>
      <c r="I50" s="20"/>
      <c r="J50" s="20"/>
      <c r="K50" s="20"/>
    </row>
    <row r="51" spans="1:11" ht="18" customHeight="1">
      <c r="A51" s="96" t="s">
        <v>52</v>
      </c>
      <c r="B51" s="46"/>
      <c r="C51" s="21"/>
      <c r="D51" s="16" t="s">
        <v>53</v>
      </c>
      <c r="E51" s="17">
        <f>E59+E52+E64</f>
        <v>0</v>
      </c>
      <c r="F51" s="17">
        <f t="shared" ref="F51:K51" si="21">F59+F52+F64</f>
        <v>579670</v>
      </c>
      <c r="G51" s="17">
        <f t="shared" si="21"/>
        <v>207154</v>
      </c>
      <c r="H51" s="17">
        <f t="shared" si="21"/>
        <v>0</v>
      </c>
      <c r="I51" s="17">
        <f t="shared" si="21"/>
        <v>323736</v>
      </c>
      <c r="J51" s="17">
        <f t="shared" si="21"/>
        <v>48780</v>
      </c>
      <c r="K51" s="17">
        <f t="shared" si="21"/>
        <v>0</v>
      </c>
    </row>
    <row r="52" spans="1:11" ht="14.25" customHeight="1">
      <c r="A52" s="97"/>
      <c r="B52" s="100" t="s">
        <v>54</v>
      </c>
      <c r="C52" s="21"/>
      <c r="D52" s="18" t="s">
        <v>55</v>
      </c>
      <c r="E52" s="32">
        <f>E55+E57+E53</f>
        <v>0</v>
      </c>
      <c r="F52" s="32">
        <f t="shared" ref="F52:K52" si="22">F55+F57+F53</f>
        <v>484670</v>
      </c>
      <c r="G52" s="32">
        <f t="shared" si="22"/>
        <v>112154</v>
      </c>
      <c r="H52" s="32">
        <f t="shared" si="22"/>
        <v>0</v>
      </c>
      <c r="I52" s="32">
        <f t="shared" si="22"/>
        <v>323736</v>
      </c>
      <c r="J52" s="32">
        <f t="shared" si="22"/>
        <v>48780</v>
      </c>
      <c r="K52" s="32">
        <f t="shared" si="22"/>
        <v>0</v>
      </c>
    </row>
    <row r="53" spans="1:11" ht="14.25" customHeight="1">
      <c r="A53" s="97"/>
      <c r="B53" s="101"/>
      <c r="C53" s="21">
        <v>6050</v>
      </c>
      <c r="D53" s="14" t="s">
        <v>56</v>
      </c>
      <c r="E53" s="32">
        <f>E54</f>
        <v>0</v>
      </c>
      <c r="F53" s="32">
        <f t="shared" ref="F53:K53" si="23">F54</f>
        <v>404670</v>
      </c>
      <c r="G53" s="32">
        <f t="shared" si="23"/>
        <v>80934</v>
      </c>
      <c r="H53" s="32">
        <f t="shared" si="23"/>
        <v>0</v>
      </c>
      <c r="I53" s="32">
        <f t="shared" si="23"/>
        <v>323736</v>
      </c>
      <c r="J53" s="32">
        <f t="shared" si="23"/>
        <v>0</v>
      </c>
      <c r="K53" s="32">
        <f t="shared" si="23"/>
        <v>0</v>
      </c>
    </row>
    <row r="54" spans="1:11">
      <c r="A54" s="97"/>
      <c r="B54" s="101"/>
      <c r="C54" s="21"/>
      <c r="D54" s="14" t="s">
        <v>57</v>
      </c>
      <c r="E54" s="51"/>
      <c r="F54" s="51">
        <f>G54+H54+I54+J54</f>
        <v>404670</v>
      </c>
      <c r="G54" s="51">
        <v>80934</v>
      </c>
      <c r="H54" s="51"/>
      <c r="I54" s="51">
        <v>323736</v>
      </c>
      <c r="J54" s="51"/>
      <c r="K54" s="51"/>
    </row>
    <row r="55" spans="1:11" ht="15" customHeight="1">
      <c r="A55" s="97"/>
      <c r="B55" s="101"/>
      <c r="C55" s="21" t="s">
        <v>24</v>
      </c>
      <c r="D55" s="14" t="s">
        <v>56</v>
      </c>
      <c r="E55" s="32">
        <f>E56</f>
        <v>0</v>
      </c>
      <c r="F55" s="32">
        <f t="shared" ref="F55:K55" si="24">F56</f>
        <v>48780</v>
      </c>
      <c r="G55" s="32">
        <f t="shared" si="24"/>
        <v>0</v>
      </c>
      <c r="H55" s="32">
        <f t="shared" si="24"/>
        <v>0</v>
      </c>
      <c r="I55" s="32">
        <f t="shared" si="24"/>
        <v>0</v>
      </c>
      <c r="J55" s="32">
        <f t="shared" si="24"/>
        <v>48780</v>
      </c>
      <c r="K55" s="32">
        <f t="shared" si="24"/>
        <v>0</v>
      </c>
    </row>
    <row r="56" spans="1:11" ht="21.75" customHeight="1">
      <c r="A56" s="97"/>
      <c r="B56" s="101"/>
      <c r="C56" s="21"/>
      <c r="D56" s="14" t="s">
        <v>58</v>
      </c>
      <c r="E56" s="32"/>
      <c r="F56" s="51">
        <f>G56+H56+I56+J56+K56</f>
        <v>48780</v>
      </c>
      <c r="G56" s="51"/>
      <c r="H56" s="51"/>
      <c r="I56" s="51"/>
      <c r="J56" s="51">
        <v>48780</v>
      </c>
      <c r="K56" s="51"/>
    </row>
    <row r="57" spans="1:11" ht="15" customHeight="1">
      <c r="A57" s="97"/>
      <c r="B57" s="101"/>
      <c r="C57" s="21" t="s">
        <v>26</v>
      </c>
      <c r="D57" s="14" t="s">
        <v>56</v>
      </c>
      <c r="E57" s="32">
        <f>E58</f>
        <v>0</v>
      </c>
      <c r="F57" s="32">
        <f t="shared" ref="F57:K57" si="25">F58</f>
        <v>31220</v>
      </c>
      <c r="G57" s="32">
        <f t="shared" si="25"/>
        <v>31220</v>
      </c>
      <c r="H57" s="32">
        <f t="shared" si="25"/>
        <v>0</v>
      </c>
      <c r="I57" s="32">
        <f t="shared" si="25"/>
        <v>0</v>
      </c>
      <c r="J57" s="32">
        <f t="shared" si="25"/>
        <v>0</v>
      </c>
      <c r="K57" s="32">
        <f t="shared" si="25"/>
        <v>0</v>
      </c>
    </row>
    <row r="58" spans="1:11" ht="22.5" customHeight="1">
      <c r="A58" s="97"/>
      <c r="B58" s="102"/>
      <c r="C58" s="21"/>
      <c r="D58" s="14" t="s">
        <v>58</v>
      </c>
      <c r="E58" s="32"/>
      <c r="F58" s="51">
        <f>G58+H58+I58+J58+K58</f>
        <v>31220</v>
      </c>
      <c r="G58" s="51">
        <v>31220</v>
      </c>
      <c r="H58" s="51"/>
      <c r="I58" s="51"/>
      <c r="J58" s="51"/>
      <c r="K58" s="51"/>
    </row>
    <row r="59" spans="1:11" s="54" customFormat="1" ht="12.75">
      <c r="A59" s="98"/>
      <c r="B59" s="103">
        <v>90002</v>
      </c>
      <c r="C59" s="48"/>
      <c r="D59" s="52" t="s">
        <v>59</v>
      </c>
      <c r="E59" s="53">
        <f>E60+E62</f>
        <v>0</v>
      </c>
      <c r="F59" s="53">
        <f t="shared" ref="F59:K59" si="26">F60+F62</f>
        <v>95000</v>
      </c>
      <c r="G59" s="53">
        <f t="shared" si="26"/>
        <v>95000</v>
      </c>
      <c r="H59" s="53">
        <f t="shared" si="26"/>
        <v>0</v>
      </c>
      <c r="I59" s="53">
        <f t="shared" si="26"/>
        <v>0</v>
      </c>
      <c r="J59" s="53">
        <f t="shared" si="26"/>
        <v>0</v>
      </c>
      <c r="K59" s="53">
        <f t="shared" si="26"/>
        <v>0</v>
      </c>
    </row>
    <row r="60" spans="1:11">
      <c r="A60" s="98"/>
      <c r="B60" s="98"/>
      <c r="C60" s="55" t="s">
        <v>42</v>
      </c>
      <c r="D60" s="14" t="s">
        <v>56</v>
      </c>
      <c r="E60" s="56">
        <f>E61</f>
        <v>0</v>
      </c>
      <c r="F60" s="56">
        <f t="shared" ref="F60:K60" si="27">F61</f>
        <v>40000</v>
      </c>
      <c r="G60" s="56">
        <f t="shared" si="27"/>
        <v>40000</v>
      </c>
      <c r="H60" s="56">
        <f t="shared" si="27"/>
        <v>0</v>
      </c>
      <c r="I60" s="56">
        <f t="shared" si="27"/>
        <v>0</v>
      </c>
      <c r="J60" s="56">
        <f t="shared" si="27"/>
        <v>0</v>
      </c>
      <c r="K60" s="56">
        <f t="shared" si="27"/>
        <v>0</v>
      </c>
    </row>
    <row r="61" spans="1:11">
      <c r="A61" s="98"/>
      <c r="B61" s="98"/>
      <c r="C61" s="55"/>
      <c r="D61" s="57" t="s">
        <v>60</v>
      </c>
      <c r="E61" s="56"/>
      <c r="F61" s="58">
        <f>G61+H61+I61+J61</f>
        <v>40000</v>
      </c>
      <c r="G61" s="20">
        <v>40000</v>
      </c>
      <c r="H61" s="20"/>
      <c r="I61" s="28"/>
      <c r="J61" s="20"/>
      <c r="K61" s="35"/>
    </row>
    <row r="62" spans="1:11">
      <c r="A62" s="98"/>
      <c r="B62" s="98"/>
      <c r="C62" s="55" t="s">
        <v>31</v>
      </c>
      <c r="D62" s="59" t="s">
        <v>50</v>
      </c>
      <c r="E62" s="56">
        <f>E63</f>
        <v>0</v>
      </c>
      <c r="F62" s="56">
        <f t="shared" ref="F62:K62" si="28">F63</f>
        <v>55000</v>
      </c>
      <c r="G62" s="56">
        <f t="shared" si="28"/>
        <v>55000</v>
      </c>
      <c r="H62" s="56">
        <f t="shared" si="28"/>
        <v>0</v>
      </c>
      <c r="I62" s="56">
        <f t="shared" si="28"/>
        <v>0</v>
      </c>
      <c r="J62" s="56">
        <f t="shared" si="28"/>
        <v>0</v>
      </c>
      <c r="K62" s="56">
        <f t="shared" si="28"/>
        <v>0</v>
      </c>
    </row>
    <row r="63" spans="1:11">
      <c r="A63" s="98"/>
      <c r="B63" s="99"/>
      <c r="C63" s="55"/>
      <c r="D63" s="57" t="s">
        <v>61</v>
      </c>
      <c r="E63" s="56"/>
      <c r="F63" s="58">
        <f>G63+H63+I63+J63</f>
        <v>55000</v>
      </c>
      <c r="G63" s="20">
        <v>55000</v>
      </c>
      <c r="H63" s="20"/>
      <c r="I63" s="28"/>
      <c r="J63" s="20"/>
      <c r="K63" s="35"/>
    </row>
    <row r="64" spans="1:11" s="41" customFormat="1" ht="12.75">
      <c r="A64" s="98"/>
      <c r="B64" s="104">
        <v>90095</v>
      </c>
      <c r="C64" s="55"/>
      <c r="D64" s="60" t="s">
        <v>62</v>
      </c>
      <c r="E64" s="56">
        <f>E68+E70+E65</f>
        <v>0</v>
      </c>
      <c r="F64" s="56">
        <f t="shared" ref="F64:K64" si="29">F68+F70+F65</f>
        <v>0</v>
      </c>
      <c r="G64" s="56">
        <f t="shared" si="29"/>
        <v>0</v>
      </c>
      <c r="H64" s="56">
        <f t="shared" si="29"/>
        <v>0</v>
      </c>
      <c r="I64" s="56">
        <f t="shared" si="29"/>
        <v>0</v>
      </c>
      <c r="J64" s="56">
        <f t="shared" si="29"/>
        <v>0</v>
      </c>
      <c r="K64" s="56">
        <f t="shared" si="29"/>
        <v>0</v>
      </c>
    </row>
    <row r="65" spans="1:11" s="41" customFormat="1" ht="12.75">
      <c r="A65" s="98"/>
      <c r="B65" s="98"/>
      <c r="C65" s="55">
        <v>6050</v>
      </c>
      <c r="D65" s="14" t="s">
        <v>56</v>
      </c>
      <c r="E65" s="56">
        <f>E66+E67</f>
        <v>0</v>
      </c>
      <c r="F65" s="56">
        <f t="shared" ref="F65:K65" si="30">F66+F67</f>
        <v>0</v>
      </c>
      <c r="G65" s="56">
        <f t="shared" si="30"/>
        <v>0</v>
      </c>
      <c r="H65" s="56">
        <f t="shared" si="30"/>
        <v>0</v>
      </c>
      <c r="I65" s="56">
        <f t="shared" si="30"/>
        <v>0</v>
      </c>
      <c r="J65" s="56">
        <f t="shared" si="30"/>
        <v>0</v>
      </c>
      <c r="K65" s="56">
        <f t="shared" si="30"/>
        <v>0</v>
      </c>
    </row>
    <row r="66" spans="1:11" s="41" customFormat="1" ht="12.75">
      <c r="A66" s="98"/>
      <c r="B66" s="98"/>
      <c r="C66" s="55"/>
      <c r="D66" s="60" t="s">
        <v>63</v>
      </c>
      <c r="E66" s="56"/>
      <c r="F66" s="56">
        <f>G66+H66+I66+J66+K66</f>
        <v>0</v>
      </c>
      <c r="G66" s="56"/>
      <c r="H66" s="56"/>
      <c r="I66" s="56"/>
      <c r="J66" s="56"/>
      <c r="K66" s="56"/>
    </row>
    <row r="67" spans="1:11" s="41" customFormat="1" ht="12.75">
      <c r="A67" s="98"/>
      <c r="B67" s="98"/>
      <c r="C67" s="55"/>
      <c r="D67" s="60" t="s">
        <v>64</v>
      </c>
      <c r="E67" s="56"/>
      <c r="F67" s="56">
        <f>G67+H67+I67+J67+K67</f>
        <v>0</v>
      </c>
      <c r="G67" s="56"/>
      <c r="H67" s="56"/>
      <c r="I67" s="56"/>
      <c r="J67" s="56"/>
      <c r="K67" s="56"/>
    </row>
    <row r="68" spans="1:11" s="41" customFormat="1" ht="12.75">
      <c r="A68" s="98"/>
      <c r="B68" s="98"/>
      <c r="C68" s="55" t="s">
        <v>24</v>
      </c>
      <c r="D68" s="14" t="s">
        <v>56</v>
      </c>
      <c r="E68" s="56">
        <f>E69</f>
        <v>0</v>
      </c>
      <c r="F68" s="56">
        <f t="shared" ref="F68:K68" si="31">F69</f>
        <v>0</v>
      </c>
      <c r="G68" s="56">
        <f t="shared" si="31"/>
        <v>0</v>
      </c>
      <c r="H68" s="56">
        <f t="shared" si="31"/>
        <v>0</v>
      </c>
      <c r="I68" s="56">
        <f t="shared" si="31"/>
        <v>0</v>
      </c>
      <c r="J68" s="56">
        <f t="shared" si="31"/>
        <v>0</v>
      </c>
      <c r="K68" s="56">
        <f t="shared" si="31"/>
        <v>0</v>
      </c>
    </row>
    <row r="69" spans="1:11" s="41" customFormat="1" ht="12.75">
      <c r="A69" s="98"/>
      <c r="B69" s="98"/>
      <c r="C69" s="55"/>
      <c r="D69" s="61" t="s">
        <v>65</v>
      </c>
      <c r="E69" s="56"/>
      <c r="F69" s="58">
        <f>G69+H69+I69+J69+K69</f>
        <v>0</v>
      </c>
      <c r="G69" s="20"/>
      <c r="H69" s="20"/>
      <c r="I69" s="28"/>
      <c r="J69" s="20"/>
      <c r="K69" s="35"/>
    </row>
    <row r="70" spans="1:11" s="41" customFormat="1" ht="12.75">
      <c r="A70" s="98"/>
      <c r="B70" s="98"/>
      <c r="C70" s="55" t="s">
        <v>26</v>
      </c>
      <c r="D70" s="14" t="s">
        <v>56</v>
      </c>
      <c r="E70" s="56">
        <f>E71</f>
        <v>0</v>
      </c>
      <c r="F70" s="56">
        <f t="shared" ref="F70:K70" si="32">F71</f>
        <v>0</v>
      </c>
      <c r="G70" s="56">
        <f t="shared" si="32"/>
        <v>0</v>
      </c>
      <c r="H70" s="56">
        <f t="shared" si="32"/>
        <v>0</v>
      </c>
      <c r="I70" s="56">
        <f t="shared" si="32"/>
        <v>0</v>
      </c>
      <c r="J70" s="56">
        <f t="shared" si="32"/>
        <v>0</v>
      </c>
      <c r="K70" s="56">
        <f t="shared" si="32"/>
        <v>0</v>
      </c>
    </row>
    <row r="71" spans="1:11" s="41" customFormat="1" ht="12.75">
      <c r="A71" s="99"/>
      <c r="B71" s="99"/>
      <c r="C71" s="55"/>
      <c r="D71" s="61" t="s">
        <v>65</v>
      </c>
      <c r="E71" s="56"/>
      <c r="F71" s="58">
        <f>G71+H71+I71+J71+K71</f>
        <v>0</v>
      </c>
      <c r="G71" s="20"/>
      <c r="H71" s="20"/>
      <c r="I71" s="28"/>
      <c r="J71" s="20"/>
      <c r="K71" s="35"/>
    </row>
    <row r="72" spans="1:11" s="41" customFormat="1" ht="12.75">
      <c r="A72" s="96" t="s">
        <v>66</v>
      </c>
      <c r="B72" s="46"/>
      <c r="C72" s="22"/>
      <c r="D72" s="62" t="s">
        <v>67</v>
      </c>
      <c r="E72" s="17">
        <f>E80+E73</f>
        <v>2146068.5299999998</v>
      </c>
      <c r="F72" s="17">
        <f t="shared" ref="F72:K72" si="33">F80+F73</f>
        <v>20850</v>
      </c>
      <c r="G72" s="17">
        <f t="shared" si="33"/>
        <v>20850</v>
      </c>
      <c r="H72" s="17">
        <f t="shared" si="33"/>
        <v>0</v>
      </c>
      <c r="I72" s="17">
        <f t="shared" si="33"/>
        <v>0</v>
      </c>
      <c r="J72" s="17">
        <f t="shared" si="33"/>
        <v>0</v>
      </c>
      <c r="K72" s="17">
        <f t="shared" si="33"/>
        <v>0</v>
      </c>
    </row>
    <row r="73" spans="1:11" s="41" customFormat="1" ht="12.75">
      <c r="A73" s="97"/>
      <c r="B73" s="63" t="s">
        <v>68</v>
      </c>
      <c r="C73" s="22"/>
      <c r="D73" s="62" t="s">
        <v>69</v>
      </c>
      <c r="E73" s="17">
        <f>E78+E74+E76</f>
        <v>268017</v>
      </c>
      <c r="F73" s="17">
        <f t="shared" ref="F73:K73" si="34">F78+F74+F76</f>
        <v>14800</v>
      </c>
      <c r="G73" s="17">
        <f t="shared" si="34"/>
        <v>14800</v>
      </c>
      <c r="H73" s="17">
        <f t="shared" si="34"/>
        <v>0</v>
      </c>
      <c r="I73" s="17">
        <f t="shared" si="34"/>
        <v>0</v>
      </c>
      <c r="J73" s="17">
        <f t="shared" si="34"/>
        <v>0</v>
      </c>
      <c r="K73" s="17">
        <f t="shared" si="34"/>
        <v>0</v>
      </c>
    </row>
    <row r="74" spans="1:11" s="41" customFormat="1" ht="12.75">
      <c r="A74" s="97"/>
      <c r="B74" s="63"/>
      <c r="C74" s="22">
        <v>6057</v>
      </c>
      <c r="D74" s="14" t="s">
        <v>56</v>
      </c>
      <c r="E74" s="17">
        <f>E75</f>
        <v>224677.94</v>
      </c>
      <c r="F74" s="17">
        <f t="shared" ref="F74:K74" si="35">F75</f>
        <v>0</v>
      </c>
      <c r="G74" s="17">
        <f t="shared" si="35"/>
        <v>0</v>
      </c>
      <c r="H74" s="17">
        <f t="shared" si="35"/>
        <v>0</v>
      </c>
      <c r="I74" s="17">
        <f t="shared" si="35"/>
        <v>0</v>
      </c>
      <c r="J74" s="17">
        <f t="shared" si="35"/>
        <v>0</v>
      </c>
      <c r="K74" s="17">
        <f t="shared" si="35"/>
        <v>0</v>
      </c>
    </row>
    <row r="75" spans="1:11" s="41" customFormat="1" ht="36">
      <c r="A75" s="97"/>
      <c r="B75" s="63"/>
      <c r="C75" s="22"/>
      <c r="D75" s="64" t="s">
        <v>70</v>
      </c>
      <c r="E75" s="20">
        <v>224677.94</v>
      </c>
      <c r="F75" s="20">
        <f>G75+H75+I75+J75</f>
        <v>0</v>
      </c>
      <c r="G75" s="20"/>
      <c r="H75" s="20"/>
      <c r="I75" s="20"/>
      <c r="J75" s="20"/>
      <c r="K75" s="20"/>
    </row>
    <row r="76" spans="1:11" s="41" customFormat="1" ht="12.75">
      <c r="A76" s="97"/>
      <c r="B76" s="63"/>
      <c r="C76" s="22">
        <v>6059</v>
      </c>
      <c r="D76" s="14" t="s">
        <v>56</v>
      </c>
      <c r="E76" s="17">
        <f>E77</f>
        <v>43339.06</v>
      </c>
      <c r="F76" s="17">
        <f t="shared" ref="F76:K76" si="36">F77</f>
        <v>0</v>
      </c>
      <c r="G76" s="17">
        <f t="shared" si="36"/>
        <v>0</v>
      </c>
      <c r="H76" s="17">
        <f t="shared" si="36"/>
        <v>0</v>
      </c>
      <c r="I76" s="17">
        <f t="shared" si="36"/>
        <v>0</v>
      </c>
      <c r="J76" s="17">
        <f t="shared" si="36"/>
        <v>0</v>
      </c>
      <c r="K76" s="17">
        <f t="shared" si="36"/>
        <v>0</v>
      </c>
    </row>
    <row r="77" spans="1:11" s="41" customFormat="1" ht="36">
      <c r="A77" s="97"/>
      <c r="B77" s="63"/>
      <c r="C77" s="22"/>
      <c r="D77" s="64" t="s">
        <v>70</v>
      </c>
      <c r="E77" s="20">
        <v>43339.06</v>
      </c>
      <c r="F77" s="20">
        <f>G77+H77+I77+J77</f>
        <v>0</v>
      </c>
      <c r="G77" s="20"/>
      <c r="H77" s="20"/>
      <c r="I77" s="20"/>
      <c r="J77" s="20"/>
      <c r="K77" s="20"/>
    </row>
    <row r="78" spans="1:11" s="41" customFormat="1" ht="12.75">
      <c r="A78" s="97"/>
      <c r="B78" s="63"/>
      <c r="C78" s="22">
        <v>6060</v>
      </c>
      <c r="D78" s="14" t="s">
        <v>50</v>
      </c>
      <c r="E78" s="17">
        <f>E79</f>
        <v>0</v>
      </c>
      <c r="F78" s="17">
        <f t="shared" ref="F78:K78" si="37">F79</f>
        <v>14800</v>
      </c>
      <c r="G78" s="17">
        <f t="shared" si="37"/>
        <v>14800</v>
      </c>
      <c r="H78" s="17">
        <f t="shared" si="37"/>
        <v>0</v>
      </c>
      <c r="I78" s="17">
        <f t="shared" si="37"/>
        <v>0</v>
      </c>
      <c r="J78" s="17">
        <f t="shared" si="37"/>
        <v>0</v>
      </c>
      <c r="K78" s="17">
        <f t="shared" si="37"/>
        <v>0</v>
      </c>
    </row>
    <row r="79" spans="1:11" s="41" customFormat="1" ht="12.75">
      <c r="A79" s="97"/>
      <c r="B79" s="63"/>
      <c r="C79" s="22"/>
      <c r="D79" s="64" t="s">
        <v>71</v>
      </c>
      <c r="E79" s="17"/>
      <c r="F79" s="20">
        <f>G79+H79+I79+J79+K79</f>
        <v>14800</v>
      </c>
      <c r="G79" s="20">
        <v>14800</v>
      </c>
      <c r="H79" s="20"/>
      <c r="I79" s="20"/>
      <c r="J79" s="20"/>
      <c r="K79" s="20"/>
    </row>
    <row r="80" spans="1:11">
      <c r="A80" s="98"/>
      <c r="B80" s="65" t="s">
        <v>72</v>
      </c>
      <c r="C80" s="47"/>
      <c r="D80" s="18" t="s">
        <v>62</v>
      </c>
      <c r="E80" s="17">
        <f>E87+E85+E83+E81</f>
        <v>1878051.5299999998</v>
      </c>
      <c r="F80" s="17">
        <f t="shared" ref="F80:K80" si="38">F87+F85+F83+F81</f>
        <v>6050</v>
      </c>
      <c r="G80" s="17">
        <f t="shared" si="38"/>
        <v>6050</v>
      </c>
      <c r="H80" s="17">
        <f t="shared" si="38"/>
        <v>0</v>
      </c>
      <c r="I80" s="17">
        <f t="shared" si="38"/>
        <v>0</v>
      </c>
      <c r="J80" s="17">
        <f t="shared" si="38"/>
        <v>0</v>
      </c>
      <c r="K80" s="17">
        <f t="shared" si="38"/>
        <v>0</v>
      </c>
    </row>
    <row r="81" spans="1:11">
      <c r="A81" s="98"/>
      <c r="B81" s="66"/>
      <c r="C81" s="67">
        <v>6050</v>
      </c>
      <c r="D81" s="14" t="s">
        <v>56</v>
      </c>
      <c r="E81" s="17">
        <f t="shared" ref="E81:J81" si="39">E82</f>
        <v>10000</v>
      </c>
      <c r="F81" s="17">
        <f t="shared" si="39"/>
        <v>0</v>
      </c>
      <c r="G81" s="17">
        <f t="shared" si="39"/>
        <v>0</v>
      </c>
      <c r="H81" s="17">
        <f t="shared" si="39"/>
        <v>0</v>
      </c>
      <c r="I81" s="17">
        <f t="shared" si="39"/>
        <v>0</v>
      </c>
      <c r="J81" s="17">
        <f t="shared" si="39"/>
        <v>0</v>
      </c>
      <c r="K81" s="17"/>
    </row>
    <row r="82" spans="1:11" ht="24">
      <c r="A82" s="98"/>
      <c r="B82" s="66"/>
      <c r="C82" s="67"/>
      <c r="D82" s="64" t="s">
        <v>73</v>
      </c>
      <c r="E82" s="17">
        <v>10000</v>
      </c>
      <c r="F82" s="17">
        <f>G82+H82+I82+J82</f>
        <v>0</v>
      </c>
      <c r="G82" s="17"/>
      <c r="H82" s="17"/>
      <c r="I82" s="17"/>
      <c r="J82" s="17"/>
      <c r="K82" s="17"/>
    </row>
    <row r="83" spans="1:11">
      <c r="A83" s="98"/>
      <c r="B83" s="66"/>
      <c r="C83" s="67">
        <v>6057</v>
      </c>
      <c r="D83" s="14" t="s">
        <v>56</v>
      </c>
      <c r="E83" s="17">
        <f t="shared" ref="E83:J83" si="40">E84</f>
        <v>1519729.93</v>
      </c>
      <c r="F83" s="17">
        <f t="shared" si="40"/>
        <v>0</v>
      </c>
      <c r="G83" s="17">
        <f t="shared" si="40"/>
        <v>0</v>
      </c>
      <c r="H83" s="17">
        <f t="shared" si="40"/>
        <v>0</v>
      </c>
      <c r="I83" s="17">
        <f t="shared" si="40"/>
        <v>0</v>
      </c>
      <c r="J83" s="17">
        <f t="shared" si="40"/>
        <v>0</v>
      </c>
      <c r="K83" s="17"/>
    </row>
    <row r="84" spans="1:11" ht="24">
      <c r="A84" s="98"/>
      <c r="B84" s="66"/>
      <c r="C84" s="67"/>
      <c r="D84" s="64" t="s">
        <v>73</v>
      </c>
      <c r="E84" s="17">
        <v>1519729.93</v>
      </c>
      <c r="F84" s="17">
        <f>G84+H84+I84+J84</f>
        <v>0</v>
      </c>
      <c r="G84" s="17"/>
      <c r="H84" s="17"/>
      <c r="I84" s="17"/>
      <c r="J84" s="17"/>
      <c r="K84" s="17"/>
    </row>
    <row r="85" spans="1:11">
      <c r="A85" s="98"/>
      <c r="B85" s="66"/>
      <c r="C85" s="67">
        <v>6059</v>
      </c>
      <c r="D85" s="14" t="s">
        <v>56</v>
      </c>
      <c r="E85" s="17">
        <f t="shared" ref="E85:J85" si="41">E86</f>
        <v>348321.6</v>
      </c>
      <c r="F85" s="17">
        <f t="shared" si="41"/>
        <v>0</v>
      </c>
      <c r="G85" s="17">
        <f t="shared" si="41"/>
        <v>0</v>
      </c>
      <c r="H85" s="17">
        <f t="shared" si="41"/>
        <v>0</v>
      </c>
      <c r="I85" s="17">
        <f t="shared" si="41"/>
        <v>0</v>
      </c>
      <c r="J85" s="17">
        <f t="shared" si="41"/>
        <v>0</v>
      </c>
      <c r="K85" s="17"/>
    </row>
    <row r="86" spans="1:11" ht="24">
      <c r="A86" s="98"/>
      <c r="B86" s="66"/>
      <c r="C86" s="67"/>
      <c r="D86" s="64" t="s">
        <v>73</v>
      </c>
      <c r="E86" s="17">
        <v>348321.6</v>
      </c>
      <c r="F86" s="17">
        <f>G86+H86+I86+J86</f>
        <v>0</v>
      </c>
      <c r="G86" s="17"/>
      <c r="H86" s="17"/>
      <c r="I86" s="17"/>
      <c r="J86" s="17"/>
      <c r="K86" s="17"/>
    </row>
    <row r="87" spans="1:11">
      <c r="A87" s="98"/>
      <c r="B87" s="68"/>
      <c r="C87" s="69">
        <v>6060</v>
      </c>
      <c r="D87" s="14" t="s">
        <v>50</v>
      </c>
      <c r="E87" s="20">
        <f>E88</f>
        <v>0</v>
      </c>
      <c r="F87" s="20">
        <f t="shared" ref="F87:K87" si="42">F88</f>
        <v>6050</v>
      </c>
      <c r="G87" s="20">
        <f t="shared" si="42"/>
        <v>6050</v>
      </c>
      <c r="H87" s="20">
        <f t="shared" si="42"/>
        <v>0</v>
      </c>
      <c r="I87" s="20">
        <f t="shared" si="42"/>
        <v>0</v>
      </c>
      <c r="J87" s="20">
        <f t="shared" si="42"/>
        <v>0</v>
      </c>
      <c r="K87" s="20">
        <f t="shared" si="42"/>
        <v>0</v>
      </c>
    </row>
    <row r="88" spans="1:11">
      <c r="A88" s="98"/>
      <c r="B88" s="68"/>
      <c r="C88" s="69"/>
      <c r="D88" s="64" t="s">
        <v>74</v>
      </c>
      <c r="E88" s="20"/>
      <c r="F88" s="20">
        <f>G88+H88+I88+J88</f>
        <v>6050</v>
      </c>
      <c r="G88" s="20">
        <v>6050</v>
      </c>
      <c r="H88" s="20"/>
      <c r="I88" s="20"/>
      <c r="J88" s="20"/>
      <c r="K88" s="20"/>
    </row>
    <row r="89" spans="1:11">
      <c r="A89" s="70"/>
      <c r="B89" s="70"/>
      <c r="C89" s="71"/>
      <c r="D89" s="70" t="s">
        <v>75</v>
      </c>
      <c r="E89" s="72">
        <f>E11+E23+E27+E39+E51+E72+E5+E33</f>
        <v>2210068.5299999998</v>
      </c>
      <c r="F89" s="72">
        <f t="shared" ref="F89:K89" si="43">F11+F23+F27+F39+F51+F72+F5+F33</f>
        <v>1655620</v>
      </c>
      <c r="G89" s="72">
        <f t="shared" si="43"/>
        <v>901876</v>
      </c>
      <c r="H89" s="72">
        <f t="shared" si="43"/>
        <v>0</v>
      </c>
      <c r="I89" s="72">
        <f t="shared" si="43"/>
        <v>323736</v>
      </c>
      <c r="J89" s="72">
        <f t="shared" si="43"/>
        <v>430008</v>
      </c>
      <c r="K89" s="72">
        <f t="shared" si="43"/>
        <v>0</v>
      </c>
    </row>
    <row r="90" spans="1:11">
      <c r="A90" s="73"/>
      <c r="B90" s="73"/>
      <c r="C90" s="74"/>
      <c r="D90" s="75" t="s">
        <v>76</v>
      </c>
      <c r="E90" s="76"/>
      <c r="F90" s="76"/>
      <c r="G90" s="105">
        <f>G89+H89+I89+J89</f>
        <v>1655620</v>
      </c>
      <c r="H90" s="106"/>
      <c r="I90" s="106"/>
      <c r="J90" s="106"/>
      <c r="K90" s="73"/>
    </row>
    <row r="91" spans="1:11">
      <c r="A91" s="73"/>
      <c r="B91" s="73"/>
      <c r="C91" s="74"/>
      <c r="D91" s="75" t="s">
        <v>77</v>
      </c>
      <c r="E91" s="93">
        <f>E89+F89</f>
        <v>3865688.53</v>
      </c>
      <c r="F91" s="94"/>
      <c r="G91" s="76"/>
      <c r="H91" s="76"/>
      <c r="I91" s="76"/>
      <c r="J91" s="76"/>
      <c r="K91" s="73"/>
    </row>
    <row r="93" spans="1:11">
      <c r="E93" s="80"/>
      <c r="F93" s="81"/>
      <c r="G93" s="81"/>
    </row>
    <row r="115" spans="3:9">
      <c r="H115" s="83"/>
      <c r="I115" s="83"/>
    </row>
    <row r="118" spans="3:9">
      <c r="H118" s="84"/>
    </row>
    <row r="119" spans="3:9">
      <c r="H119" s="84"/>
    </row>
    <row r="122" spans="3:9">
      <c r="E122" s="78" t="s">
        <v>78</v>
      </c>
      <c r="F122" s="79" t="s">
        <v>79</v>
      </c>
    </row>
    <row r="124" spans="3:9">
      <c r="C124" s="77" t="s">
        <v>80</v>
      </c>
    </row>
    <row r="125" spans="3:9">
      <c r="C125" s="77">
        <v>10</v>
      </c>
      <c r="D125" t="s">
        <v>81</v>
      </c>
      <c r="E125" s="80"/>
      <c r="F125" s="80">
        <v>584600</v>
      </c>
      <c r="G125" s="82"/>
    </row>
    <row r="126" spans="3:9">
      <c r="C126" s="77">
        <v>600</v>
      </c>
      <c r="D126" t="s">
        <v>96</v>
      </c>
      <c r="E126" s="80">
        <v>64000</v>
      </c>
      <c r="F126" s="80"/>
      <c r="G126" s="81"/>
    </row>
    <row r="127" spans="3:9">
      <c r="C127" s="77">
        <v>600</v>
      </c>
      <c r="D127" t="s">
        <v>95</v>
      </c>
      <c r="E127" s="80">
        <v>3000</v>
      </c>
      <c r="F127" s="80"/>
      <c r="G127" s="82"/>
    </row>
    <row r="128" spans="3:9">
      <c r="C128" s="77">
        <v>70005</v>
      </c>
      <c r="D128" t="s">
        <v>82</v>
      </c>
      <c r="E128" s="80">
        <v>5000</v>
      </c>
      <c r="F128" s="80"/>
      <c r="G128" s="82"/>
    </row>
    <row r="129" spans="3:7">
      <c r="C129" s="77">
        <v>75023</v>
      </c>
      <c r="D129" t="s">
        <v>83</v>
      </c>
      <c r="E129" s="80"/>
      <c r="F129" s="80">
        <v>11000</v>
      </c>
      <c r="G129" s="82"/>
    </row>
    <row r="130" spans="3:7">
      <c r="C130" s="77">
        <v>75412</v>
      </c>
      <c r="D130" t="s">
        <v>91</v>
      </c>
      <c r="E130" s="80">
        <v>300000</v>
      </c>
      <c r="F130" s="80">
        <v>120000</v>
      </c>
      <c r="G130" s="82"/>
    </row>
    <row r="131" spans="3:7">
      <c r="C131" s="77">
        <v>801</v>
      </c>
      <c r="D131" t="s">
        <v>84</v>
      </c>
      <c r="E131" s="80"/>
      <c r="F131" s="80">
        <v>18000</v>
      </c>
      <c r="G131" s="81"/>
    </row>
    <row r="132" spans="3:7">
      <c r="C132" s="77">
        <v>801</v>
      </c>
      <c r="D132" t="s">
        <v>85</v>
      </c>
      <c r="E132" s="80"/>
      <c r="F132" s="80">
        <v>65000</v>
      </c>
      <c r="G132" s="82"/>
    </row>
    <row r="133" spans="3:7">
      <c r="C133" s="77">
        <v>900</v>
      </c>
      <c r="D133" t="s">
        <v>86</v>
      </c>
      <c r="E133" s="80"/>
      <c r="F133" s="80">
        <v>80000</v>
      </c>
      <c r="G133" s="81"/>
    </row>
    <row r="134" spans="3:7">
      <c r="D134" t="s">
        <v>92</v>
      </c>
      <c r="E134" s="80">
        <v>404670</v>
      </c>
      <c r="F134" s="80"/>
      <c r="G134" s="81"/>
    </row>
    <row r="135" spans="3:7">
      <c r="D135" t="s">
        <v>60</v>
      </c>
      <c r="E135" s="80">
        <v>95000</v>
      </c>
      <c r="F135" s="80"/>
      <c r="G135" s="81"/>
    </row>
    <row r="136" spans="3:7">
      <c r="D136" s="81" t="s">
        <v>94</v>
      </c>
      <c r="E136" s="80">
        <v>40000</v>
      </c>
      <c r="F136" s="80">
        <v>11000</v>
      </c>
      <c r="G136" s="82"/>
    </row>
    <row r="137" spans="3:7">
      <c r="D137" s="81" t="s">
        <v>93</v>
      </c>
      <c r="E137" s="80">
        <v>158516.01</v>
      </c>
      <c r="F137" s="80"/>
      <c r="G137" s="82"/>
    </row>
    <row r="138" spans="3:7">
      <c r="C138" s="77">
        <v>92601</v>
      </c>
      <c r="D138" s="81" t="s">
        <v>98</v>
      </c>
      <c r="E138" s="80">
        <v>268017</v>
      </c>
      <c r="F138" s="80"/>
      <c r="G138" s="82"/>
    </row>
    <row r="139" spans="3:7">
      <c r="C139" s="77">
        <v>92601</v>
      </c>
      <c r="D139" s="81" t="s">
        <v>87</v>
      </c>
      <c r="E139" s="80"/>
      <c r="F139" s="80">
        <v>14800</v>
      </c>
      <c r="G139" s="82"/>
    </row>
    <row r="140" spans="3:7">
      <c r="C140" s="77">
        <v>92695</v>
      </c>
      <c r="D140" s="81" t="s">
        <v>97</v>
      </c>
      <c r="E140" s="80">
        <v>1938051.53</v>
      </c>
      <c r="F140" s="80"/>
      <c r="G140" s="82"/>
    </row>
    <row r="141" spans="3:7">
      <c r="C141" s="77">
        <v>92695</v>
      </c>
      <c r="D141" t="s">
        <v>88</v>
      </c>
      <c r="F141" s="80">
        <v>6050</v>
      </c>
    </row>
    <row r="142" spans="3:7">
      <c r="D142" s="84" t="s">
        <v>89</v>
      </c>
      <c r="E142" s="85">
        <f>SUM(E125:E140)</f>
        <v>3276254.54</v>
      </c>
      <c r="F142" s="85">
        <f>SUM(F125:F141)</f>
        <v>910450</v>
      </c>
      <c r="G142" s="86">
        <f>SUM(G125:G140)</f>
        <v>0</v>
      </c>
    </row>
    <row r="143" spans="3:7">
      <c r="D143" t="s">
        <v>90</v>
      </c>
      <c r="E143" s="95">
        <f>E142+F142</f>
        <v>4186704.54</v>
      </c>
      <c r="F143" s="95"/>
      <c r="G143" s="84"/>
    </row>
  </sheetData>
  <mergeCells count="21">
    <mergeCell ref="E1:E3"/>
    <mergeCell ref="G2:J2"/>
    <mergeCell ref="A5:A10"/>
    <mergeCell ref="B6:B10"/>
    <mergeCell ref="A11:A22"/>
    <mergeCell ref="B12:B22"/>
    <mergeCell ref="G90:J90"/>
    <mergeCell ref="A23:A26"/>
    <mergeCell ref="B24:B26"/>
    <mergeCell ref="A27:A31"/>
    <mergeCell ref="B28:B31"/>
    <mergeCell ref="A33:A38"/>
    <mergeCell ref="A39:A50"/>
    <mergeCell ref="B45:B47"/>
    <mergeCell ref="E91:F91"/>
    <mergeCell ref="E143:F143"/>
    <mergeCell ref="A51:A71"/>
    <mergeCell ref="B52:B58"/>
    <mergeCell ref="B59:B63"/>
    <mergeCell ref="B64:B71"/>
    <mergeCell ref="A72:A8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&amp;LZałącznik nr 3 do uchwały Rady Miejskiejw Jezioranach Nr XI  59  /15 z dnia 12.09.2015r. w sprawie zmian w budżecie gminy na rok 2015-
PLAN INWESTYCJI NA ROK 2015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2015-09-17T05:54:33Z</dcterms:modified>
</cp:coreProperties>
</file>